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nno/Documents/Anschlussfinanzierung 57-409/Dr. Klein 2. Satz Unterlagen/"/>
    </mc:Choice>
  </mc:AlternateContent>
  <xr:revisionPtr revIDLastSave="0" documentId="13_ncr:1_{E3EA3A89-AC59-8049-8254-3EBE06C166EF}" xr6:coauthVersionLast="47" xr6:coauthVersionMax="47" xr10:uidLastSave="{00000000-0000-0000-0000-000000000000}"/>
  <bookViews>
    <workbookView xWindow="0" yWindow="600" windowWidth="26160" windowHeight="15600" tabRatio="880" activeTab="3" xr2:uid="{00000000-000D-0000-FFFF-FFFF00000000}"/>
  </bookViews>
  <sheets>
    <sheet name="Ausgaben FeWos 2024" sheetId="1" r:id="rId1"/>
    <sheet name="AfA Fewos 2024" sheetId="11" state="hidden" r:id="rId2"/>
    <sheet name="Fahrten 2024" sheetId="5" state="hidden" r:id="rId3"/>
    <sheet name="Einnahmen Fewos 2024" sheetId="8" r:id="rId4"/>
  </sheets>
  <definedNames>
    <definedName name="_xlnm._FilterDatabase" localSheetId="0" hidden="1">'Ausgaben FeWos 2024'!$A$2:$CI$36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11" l="1"/>
  <c r="K15" i="11"/>
  <c r="L14" i="11"/>
  <c r="I14" i="11"/>
  <c r="I8" i="11"/>
  <c r="K8" i="11" s="1"/>
  <c r="L8" i="11" s="1"/>
  <c r="L7" i="11"/>
  <c r="K7" i="11"/>
  <c r="I7" i="11"/>
  <c r="I6" i="11"/>
  <c r="K6" i="11" s="1"/>
  <c r="L6" i="11" s="1"/>
  <c r="I5" i="11"/>
  <c r="K5" i="11" s="1"/>
  <c r="K9" i="11" l="1"/>
  <c r="L5" i="11"/>
  <c r="H57" i="1" l="1"/>
  <c r="H63" i="1" l="1"/>
  <c r="F10" i="5"/>
  <c r="F5" i="5"/>
  <c r="F6" i="5"/>
  <c r="F7" i="5"/>
  <c r="F8" i="5"/>
  <c r="F9" i="5"/>
  <c r="F11" i="5"/>
  <c r="F12" i="5"/>
  <c r="F13" i="5"/>
  <c r="F14" i="5"/>
  <c r="F15" i="5"/>
  <c r="F16" i="5"/>
  <c r="F4" i="5"/>
  <c r="E30" i="8"/>
  <c r="F30" i="8"/>
  <c r="G30" i="8"/>
  <c r="H30" i="8"/>
  <c r="I30" i="8"/>
  <c r="I5" i="8" s="1"/>
  <c r="I65" i="8"/>
  <c r="H65" i="8"/>
  <c r="G65" i="8"/>
  <c r="F65" i="8"/>
  <c r="E65" i="8"/>
  <c r="E5" i="8" s="1"/>
  <c r="E17" i="5"/>
  <c r="F17" i="5"/>
</calcChain>
</file>

<file path=xl/sharedStrings.xml><?xml version="1.0" encoding="utf-8"?>
<sst xmlns="http://schemas.openxmlformats.org/spreadsheetml/2006/main" count="483" uniqueCount="264">
  <si>
    <t>Beleg-Nr.</t>
  </si>
  <si>
    <t>Kommentar</t>
  </si>
  <si>
    <t>Buchungstext</t>
  </si>
  <si>
    <t>Klassifizierung</t>
  </si>
  <si>
    <t>Name des Gastes</t>
  </si>
  <si>
    <t>Anreise</t>
  </si>
  <si>
    <t>Abreise</t>
  </si>
  <si>
    <t>Summen</t>
  </si>
  <si>
    <t>Fahrtgrund</t>
  </si>
  <si>
    <t>Hinfahrt</t>
  </si>
  <si>
    <t>Rückfahrt</t>
  </si>
  <si>
    <t>Gefahrene
Kilometer</t>
  </si>
  <si>
    <t>Hamburg -&gt; Fehmarn</t>
  </si>
  <si>
    <t>Von … nach… (und zurück)</t>
  </si>
  <si>
    <t>Summe</t>
  </si>
  <si>
    <t>Datum</t>
  </si>
  <si>
    <t>Bruttobetrag 
inkl. MwSt.</t>
  </si>
  <si>
    <t>A0002</t>
  </si>
  <si>
    <t>Schrankbett 160x200 cm</t>
  </si>
  <si>
    <t>Sergiy Krotter (BS Möbel), Lehrte</t>
  </si>
  <si>
    <t>Afa</t>
  </si>
  <si>
    <t>A0003</t>
  </si>
  <si>
    <t>Home24 GmbH</t>
  </si>
  <si>
    <t>Sideboard Lindholm (Wohnzimmer)</t>
  </si>
  <si>
    <t>Küche</t>
  </si>
  <si>
    <t>A0010</t>
  </si>
  <si>
    <t>IKEA</t>
  </si>
  <si>
    <t>Empfänger der Zahlung</t>
  </si>
  <si>
    <t>Anbieter</t>
  </si>
  <si>
    <t>Aktivierungs-datum</t>
  </si>
  <si>
    <t>Afa-Dauer Jahre</t>
  </si>
  <si>
    <t>Wohnung Stranddistelweg</t>
  </si>
  <si>
    <t>AfA</t>
  </si>
  <si>
    <t>15.06.2016*</t>
  </si>
  <si>
    <t>*Am 15.06.2016 wurde die Wohnung in den Vermietungsbetrieb übernommen.</t>
  </si>
  <si>
    <t>Frank Müller, Dortmund</t>
  </si>
  <si>
    <t>Nächte
fremd</t>
  </si>
  <si>
    <t>Nächte
eigen</t>
  </si>
  <si>
    <t>Hamburg = Hauptwohnung</t>
  </si>
  <si>
    <t>Tage fremd</t>
  </si>
  <si>
    <t>Tage eigen</t>
  </si>
  <si>
    <t>Bruttoeinnahmen inkl. Endreinigung und Wäsche</t>
  </si>
  <si>
    <t xml:space="preserve"> </t>
  </si>
  <si>
    <t>Fehmarn = Stranddistelweg 7 (57-409) oder Strandhaferweg 5 (65-202)</t>
  </si>
  <si>
    <t>EnthalteneMwSt in %</t>
  </si>
  <si>
    <t>Wohnung Strandhaferweg 5</t>
  </si>
  <si>
    <t>Margret Sieks, Bünde</t>
  </si>
  <si>
    <t>FeWo 
#1 = Stranddistelweg 7 (Whg. 57-409)
#2 = Strandhaferweg 5 (Whg. 65-202)</t>
  </si>
  <si>
    <t>Ostseenest Fehmarn #1 (Wohnung 57-409) Stranddistelweg 7</t>
  </si>
  <si>
    <t>Ostseenest Fehmarn #2 (Wohnung 65-202) Strandhaferweg 5</t>
  </si>
  <si>
    <t>km-Geld (0,30 € pro km)</t>
  </si>
  <si>
    <t>65-202: Reinigen und Abschleifen der Balkonmöbel</t>
  </si>
  <si>
    <t>Fahrten zu Objekten wg. Vermietung &amp; Verpachtung 2024 mit Privat-Pkw</t>
  </si>
  <si>
    <t>65-202 und 57-409: Ablesen Zählerstände Strom</t>
  </si>
  <si>
    <t>65-202: Lasieren der Balkonmöbel, Besichtigung Brandsanierung Haus 58</t>
  </si>
  <si>
    <t>65-202: Neustreichen der blauen Wände</t>
  </si>
  <si>
    <t>65-202: Tausch Bettdecken und Kissen, 57-409: Ausräumen für Malerarbeiten</t>
  </si>
  <si>
    <t>57-409: Decke Wohnzimmer streichen, 65-202: Sideboard Türöffner justieren etc.</t>
  </si>
  <si>
    <t>57-409: Anstrich Wände ausbessern, putzen</t>
  </si>
  <si>
    <t>57-409: Einräumen nach den Malerarbeiten</t>
  </si>
  <si>
    <t>65-202 und 57-409: Manuelles Update der SmartHome-Lösungen nach Fehlermeldung</t>
  </si>
  <si>
    <t>65-202 und 57-409: Installation der SmartHome-Lösungen und Zählerstände ablesen</t>
  </si>
  <si>
    <t>#2</t>
  </si>
  <si>
    <t>B0512</t>
  </si>
  <si>
    <t>Bosch Smart Home Raumtermostat</t>
  </si>
  <si>
    <t>GWG</t>
  </si>
  <si>
    <t>Cyberport, Dresden</t>
  </si>
  <si>
    <t>B0513</t>
  </si>
  <si>
    <t>#1</t>
  </si>
  <si>
    <t>Betriebskosten</t>
  </si>
  <si>
    <t>Firma Sanner, Fehmarn</t>
  </si>
  <si>
    <t>Provisionsabrechnung</t>
  </si>
  <si>
    <t>B0514</t>
  </si>
  <si>
    <t>B0516</t>
  </si>
  <si>
    <t>B0517</t>
  </si>
  <si>
    <t>B0518</t>
  </si>
  <si>
    <t>B0519</t>
  </si>
  <si>
    <t>Strandkorpvermietung Haltermann, Fehmarn</t>
  </si>
  <si>
    <t>B0515</t>
  </si>
  <si>
    <t>EtiketteStar GmbH, Bad Zwischenahn</t>
  </si>
  <si>
    <t>Verpackungsaufkleber</t>
  </si>
  <si>
    <t>Zweitwohnungssteuern</t>
  </si>
  <si>
    <t>Stadt Fehmarn, Fehmarn</t>
  </si>
  <si>
    <t>Abgaben</t>
  </si>
  <si>
    <t>Gräfe Sicherheitstechnik</t>
  </si>
  <si>
    <t>Türschlösser und Schlüssel</t>
  </si>
  <si>
    <t>B0520</t>
  </si>
  <si>
    <t>Beide</t>
  </si>
  <si>
    <t>Jahreskurangaben</t>
  </si>
  <si>
    <t>Bo521</t>
  </si>
  <si>
    <t>Gestaltungshandbuch</t>
  </si>
  <si>
    <t>Tiedike, hamburg</t>
  </si>
  <si>
    <t>Bo522</t>
  </si>
  <si>
    <t>B0523</t>
  </si>
  <si>
    <t>LVM Versicherung</t>
  </si>
  <si>
    <t>B0524</t>
  </si>
  <si>
    <t>B0525</t>
  </si>
  <si>
    <t>B0526</t>
  </si>
  <si>
    <t>B0528</t>
  </si>
  <si>
    <t>Touristenabgaben</t>
  </si>
  <si>
    <t>B0529</t>
  </si>
  <si>
    <t>B0530</t>
  </si>
  <si>
    <t>B0531</t>
  </si>
  <si>
    <t>B0532</t>
  </si>
  <si>
    <t>B0533</t>
  </si>
  <si>
    <t>B0534</t>
  </si>
  <si>
    <t>B0535</t>
  </si>
  <si>
    <t>B0536</t>
  </si>
  <si>
    <t>B0537</t>
  </si>
  <si>
    <t>B0538</t>
  </si>
  <si>
    <t>B0539</t>
  </si>
  <si>
    <t>Firma Dührkop, Fehmarn</t>
  </si>
  <si>
    <t>Erneuerung Durchlauferhitzer</t>
  </si>
  <si>
    <t>B0540</t>
  </si>
  <si>
    <t>Egg Chair</t>
  </si>
  <si>
    <t>Onsuit PVT</t>
  </si>
  <si>
    <t>B0541</t>
  </si>
  <si>
    <t>B0542</t>
  </si>
  <si>
    <t>iconmöbel</t>
  </si>
  <si>
    <t>Stehlampe</t>
  </si>
  <si>
    <t>Bo543</t>
  </si>
  <si>
    <t>Stolz, Fehmarn</t>
  </si>
  <si>
    <t>Kaffemaschine</t>
  </si>
  <si>
    <t>Bo544</t>
  </si>
  <si>
    <t>Bo545</t>
  </si>
  <si>
    <t>Bo546</t>
  </si>
  <si>
    <t>Bo547</t>
  </si>
  <si>
    <t>Bo548</t>
  </si>
  <si>
    <t>Bo549</t>
  </si>
  <si>
    <t>Bo551</t>
  </si>
  <si>
    <t>Bo552</t>
  </si>
  <si>
    <t>Bo553</t>
  </si>
  <si>
    <t>Bo554</t>
  </si>
  <si>
    <t>Bo555</t>
  </si>
  <si>
    <t>Bo556</t>
  </si>
  <si>
    <t>Bo557</t>
  </si>
  <si>
    <t>Bo558</t>
  </si>
  <si>
    <t>Bo559</t>
  </si>
  <si>
    <t>Bo560</t>
  </si>
  <si>
    <t>Bo561</t>
  </si>
  <si>
    <t>B0562</t>
  </si>
  <si>
    <t>B0563</t>
  </si>
  <si>
    <t>B0564</t>
  </si>
  <si>
    <t>Rossmann, Fehmarn</t>
  </si>
  <si>
    <t>Stabmixer</t>
  </si>
  <si>
    <t>Tafelgabel</t>
  </si>
  <si>
    <t>Teppich</t>
  </si>
  <si>
    <t>Ikea, Hamburg</t>
  </si>
  <si>
    <t>Team, Fehmarn</t>
  </si>
  <si>
    <t>Toom, Hamburg</t>
  </si>
  <si>
    <t>Gadrobenhanken</t>
  </si>
  <si>
    <t>B0550</t>
  </si>
  <si>
    <t>Madratze</t>
  </si>
  <si>
    <t>Aufbereitung Balkonmöbel</t>
  </si>
  <si>
    <t>Farbwanne und Rolle</t>
  </si>
  <si>
    <t>Hagebau Richter, Fehmarn</t>
  </si>
  <si>
    <t>Jysk, Fehmarn</t>
  </si>
  <si>
    <t>Wäschemarker</t>
  </si>
  <si>
    <t>Farbe, Handschuhe, Abdeckfolie, Wäscheleihne</t>
  </si>
  <si>
    <t>Maker-overall, Trendfarbe</t>
  </si>
  <si>
    <t>Farbwanne, Rolle, Walze, Malerplane</t>
  </si>
  <si>
    <t>Farbwanne, Renov. Set, Abdeckplane</t>
  </si>
  <si>
    <t>Bauhaus, Hamburg</t>
  </si>
  <si>
    <t>Volksbank, Fehmarn</t>
  </si>
  <si>
    <t>Zinsen</t>
  </si>
  <si>
    <t>Stromkosten</t>
  </si>
  <si>
    <t>Lichtblick</t>
  </si>
  <si>
    <t>Badezimmer Credit</t>
  </si>
  <si>
    <t>OLB</t>
  </si>
  <si>
    <t>B0565</t>
  </si>
  <si>
    <t>B0566</t>
  </si>
  <si>
    <t>Hausgeldzahlung</t>
  </si>
  <si>
    <t>Eigentümergemeinschft Haus 57</t>
  </si>
  <si>
    <t>Eigentümergemeinschft Haus 65</t>
  </si>
  <si>
    <t>Wiggermann</t>
  </si>
  <si>
    <t>Eigenbelegung</t>
  </si>
  <si>
    <t>Knauer</t>
  </si>
  <si>
    <t>Wehner</t>
  </si>
  <si>
    <t>Behl</t>
  </si>
  <si>
    <t>Heun</t>
  </si>
  <si>
    <t>Böswald</t>
  </si>
  <si>
    <t>Wilms</t>
  </si>
  <si>
    <t>Strunk</t>
  </si>
  <si>
    <t>Ollesch</t>
  </si>
  <si>
    <t>Philippi</t>
  </si>
  <si>
    <t>Fertig</t>
  </si>
  <si>
    <t>But</t>
  </si>
  <si>
    <t>Jacob</t>
  </si>
  <si>
    <t>Peckmann-Peters</t>
  </si>
  <si>
    <t>Richter</t>
  </si>
  <si>
    <t>Grundkötter</t>
  </si>
  <si>
    <t>Hoffmann</t>
  </si>
  <si>
    <t>via fewo-direkt</t>
  </si>
  <si>
    <t>Loose</t>
  </si>
  <si>
    <t>Umsatz bereits in 2023 verbucht / Anteil der Nächte in 2024</t>
  </si>
  <si>
    <t>Ludwig</t>
  </si>
  <si>
    <t>Banholzer</t>
  </si>
  <si>
    <t>Schwan, Gero</t>
  </si>
  <si>
    <t>Bruder von Enno Schwan</t>
  </si>
  <si>
    <t>Gentz</t>
  </si>
  <si>
    <t>Fleischhauer</t>
  </si>
  <si>
    <t>Meissner</t>
  </si>
  <si>
    <t>Schütte</t>
  </si>
  <si>
    <t>Mahler</t>
  </si>
  <si>
    <t>Meier</t>
  </si>
  <si>
    <t>Rund</t>
  </si>
  <si>
    <t>Konnegen</t>
  </si>
  <si>
    <t>Lerche</t>
  </si>
  <si>
    <t>Weßling</t>
  </si>
  <si>
    <t>Budde</t>
  </si>
  <si>
    <t>Hohmann</t>
  </si>
  <si>
    <t>Czaja</t>
  </si>
  <si>
    <t>Jacobsen</t>
  </si>
  <si>
    <t>Lüdtke</t>
  </si>
  <si>
    <t>Kämpke</t>
  </si>
  <si>
    <t>Scheffold</t>
  </si>
  <si>
    <t>Kraft</t>
  </si>
  <si>
    <t>Schrödel</t>
  </si>
  <si>
    <t>Fritzke</t>
  </si>
  <si>
    <t>Turk</t>
  </si>
  <si>
    <t>Schwan, Volker</t>
  </si>
  <si>
    <t>Vater von Enno Schwan</t>
  </si>
  <si>
    <t>Bruder von Enno Schwan / Pauschalpreis</t>
  </si>
  <si>
    <t>Atay</t>
  </si>
  <si>
    <t>Cengiz</t>
  </si>
  <si>
    <t>Beide Wohnungen in Summe</t>
  </si>
  <si>
    <t>Anzahl Gastverträge</t>
  </si>
  <si>
    <t>Vermietete Nächte</t>
  </si>
  <si>
    <t>Nässeschutzauflage</t>
  </si>
  <si>
    <t>Saisonstrandkorb H218</t>
  </si>
  <si>
    <t>Saisonstrandkorb H83</t>
  </si>
  <si>
    <t>Dusch-Hocker</t>
  </si>
  <si>
    <t xml:space="preserve">Birne für Zusatzlampe </t>
  </si>
  <si>
    <t>Zinsen Darlehen Wohnungskauf</t>
  </si>
  <si>
    <t>B0081</t>
  </si>
  <si>
    <t>Rundfunkbeitrag</t>
  </si>
  <si>
    <t>beide</t>
  </si>
  <si>
    <t>Gebühreneinzugszentrale ARD ZDF</t>
  </si>
  <si>
    <t>B0462</t>
  </si>
  <si>
    <t>Hostingkosten www.ostseenest-fehmarn.de</t>
  </si>
  <si>
    <t>IONOS SE, Montabaur</t>
  </si>
  <si>
    <t>B0463</t>
  </si>
  <si>
    <t>Telefon und Internet in beiden Wohnungen</t>
  </si>
  <si>
    <t>Deutsche TELEKOM, Bonn</t>
  </si>
  <si>
    <t>B0464</t>
  </si>
  <si>
    <t>Werbung auf www.fehmarn-travel.de</t>
  </si>
  <si>
    <t>Travanto GmbH, Hamburg</t>
  </si>
  <si>
    <t>Fahrten zu den Ferienwohnungen (s. separater Reiter)</t>
  </si>
  <si>
    <t>Bereits im Reiter "Ausgaben FeWos" berücksichtigt!</t>
  </si>
  <si>
    <t>Berechnung StB A. Oelschläger</t>
  </si>
  <si>
    <t>Afa 2024</t>
  </si>
  <si>
    <t>"Ostseenest #1" (Wohnung 57-409) Stranddistelweg 7</t>
  </si>
  <si>
    <t>Restwert 31.12.2023</t>
  </si>
  <si>
    <t>"Ostseenest #2" (Wohnung 65-202) Strandhaferweg 5</t>
  </si>
  <si>
    <t>AfA-Berechnung 2024 Ferienwohnungen</t>
  </si>
  <si>
    <t>Restwert 31.12.2024</t>
  </si>
  <si>
    <t>Einnahmen und Belegung 2024 Ferienwohnungen</t>
  </si>
  <si>
    <t>Summe AfA 2024</t>
  </si>
  <si>
    <t>beide Fewos</t>
  </si>
  <si>
    <t>B0475</t>
  </si>
  <si>
    <t>Hausratversicherung 65-202</t>
  </si>
  <si>
    <t>LVM, Münster</t>
  </si>
  <si>
    <t>Hausratversicherung 57-409</t>
  </si>
  <si>
    <t>Ausgaben (ohne AfA) Ferienwohnungen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</si>
</sst>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11"/>
      <name val="Georgia"/>
      <family val="1"/>
    </font>
    <font>
      <b/>
      <sz val="11"/>
      <name val="Georgia"/>
      <family val="1"/>
    </font>
    <font>
      <b/>
      <sz val="24"/>
      <color theme="1"/>
      <name val="Georgia"/>
      <family val="1"/>
    </font>
    <font>
      <sz val="24"/>
      <color theme="1"/>
      <name val="Calibri"/>
      <family val="2"/>
      <scheme val="minor"/>
    </font>
    <font>
      <b/>
      <sz val="11"/>
      <color rgb="FFFF0000"/>
      <name val="Georgia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/>
    <xf numFmtId="164" fontId="2" fillId="0" borderId="1" xfId="0" applyNumberFormat="1" applyFont="1" applyBorder="1"/>
    <xf numFmtId="0" fontId="4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left"/>
    </xf>
    <xf numFmtId="0" fontId="5" fillId="0" borderId="0" xfId="0" applyFont="1"/>
    <xf numFmtId="1" fontId="1" fillId="0" borderId="3" xfId="0" applyNumberFormat="1" applyFont="1" applyBorder="1"/>
    <xf numFmtId="164" fontId="1" fillId="0" borderId="3" xfId="0" applyNumberFormat="1" applyFont="1" applyBorder="1"/>
    <xf numFmtId="0" fontId="1" fillId="2" borderId="1" xfId="0" applyFont="1" applyFill="1" applyBorder="1" applyAlignment="1">
      <alignment horizontal="right" vertical="top" wrapText="1"/>
    </xf>
    <xf numFmtId="0" fontId="2" fillId="0" borderId="0" xfId="0" applyFont="1"/>
    <xf numFmtId="0" fontId="1" fillId="0" borderId="2" xfId="0" applyFont="1" applyBorder="1"/>
    <xf numFmtId="0" fontId="0" fillId="0" borderId="3" xfId="0" applyBorder="1"/>
    <xf numFmtId="3" fontId="1" fillId="0" borderId="3" xfId="0" applyNumberFormat="1" applyFont="1" applyBorder="1"/>
    <xf numFmtId="0" fontId="1" fillId="0" borderId="0" xfId="0" applyFont="1"/>
    <xf numFmtId="14" fontId="2" fillId="0" borderId="1" xfId="0" applyNumberFormat="1" applyFont="1" applyBorder="1"/>
    <xf numFmtId="0" fontId="2" fillId="0" borderId="5" xfId="0" applyFont="1" applyBorder="1"/>
    <xf numFmtId="14" fontId="2" fillId="0" borderId="1" xfId="0" applyNumberFormat="1" applyFont="1" applyBorder="1" applyAlignment="1">
      <alignment horizontal="right"/>
    </xf>
    <xf numFmtId="0" fontId="1" fillId="0" borderId="3" xfId="0" applyFont="1" applyBorder="1"/>
    <xf numFmtId="0" fontId="3" fillId="0" borderId="0" xfId="0" applyFont="1"/>
    <xf numFmtId="0" fontId="6" fillId="0" borderId="0" xfId="0" applyFont="1"/>
    <xf numFmtId="164" fontId="3" fillId="0" borderId="1" xfId="0" applyNumberFormat="1" applyFont="1" applyBorder="1"/>
    <xf numFmtId="0" fontId="8" fillId="0" borderId="0" xfId="0" applyFont="1"/>
    <xf numFmtId="1" fontId="2" fillId="0" borderId="6" xfId="0" applyNumberFormat="1" applyFont="1" applyBorder="1" applyAlignment="1">
      <alignment horizontal="right"/>
    </xf>
    <xf numFmtId="1" fontId="7" fillId="0" borderId="6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" fontId="7" fillId="3" borderId="6" xfId="0" applyNumberFormat="1" applyFont="1" applyFill="1" applyBorder="1" applyAlignment="1">
      <alignment vertical="top" wrapText="1"/>
    </xf>
    <xf numFmtId="1" fontId="2" fillId="3" borderId="6" xfId="0" applyNumberFormat="1" applyFont="1" applyFill="1" applyBorder="1" applyAlignment="1">
      <alignment horizontal="right"/>
    </xf>
    <xf numFmtId="1" fontId="1" fillId="3" borderId="3" xfId="0" applyNumberFormat="1" applyFont="1" applyFill="1" applyBorder="1"/>
    <xf numFmtId="9" fontId="2" fillId="0" borderId="1" xfId="0" applyNumberFormat="1" applyFont="1" applyBorder="1"/>
    <xf numFmtId="0" fontId="7" fillId="0" borderId="0" xfId="0" applyFont="1"/>
    <xf numFmtId="14" fontId="7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/>
    <xf numFmtId="164" fontId="1" fillId="0" borderId="1" xfId="0" applyNumberFormat="1" applyFont="1" applyBorder="1"/>
    <xf numFmtId="164" fontId="1" fillId="0" borderId="7" xfId="0" applyNumberFormat="1" applyFont="1" applyBorder="1"/>
    <xf numFmtId="0" fontId="1" fillId="0" borderId="1" xfId="0" applyFont="1" applyBorder="1"/>
    <xf numFmtId="1" fontId="1" fillId="0" borderId="0" xfId="0" applyNumberFormat="1" applyFont="1"/>
    <xf numFmtId="1" fontId="1" fillId="0" borderId="1" xfId="0" applyNumberFormat="1" applyFont="1" applyBorder="1"/>
    <xf numFmtId="0" fontId="5" fillId="0" borderId="4" xfId="0" applyFont="1" applyBorder="1" applyAlignment="1">
      <alignment horizontal="left"/>
    </xf>
    <xf numFmtId="0" fontId="10" fillId="0" borderId="8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1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I64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0.83203125" defaultRowHeight="15" x14ac:dyDescent="0.2"/>
  <cols>
    <col min="2" max="2" width="50.1640625" customWidth="1"/>
    <col min="3" max="3" width="21.5" customWidth="1"/>
    <col min="4" max="4" width="43.5" customWidth="1"/>
    <col min="5" max="5" width="21.1640625" bestFit="1" customWidth="1"/>
    <col min="6" max="6" width="12" bestFit="1" customWidth="1"/>
    <col min="7" max="7" width="12" customWidth="1"/>
    <col min="8" max="8" width="17.1640625" customWidth="1"/>
    <col min="9" max="9" width="36.5" customWidth="1"/>
  </cols>
  <sheetData>
    <row r="1" spans="1:87" ht="30" x14ac:dyDescent="0.3">
      <c r="A1" s="8" t="s">
        <v>263</v>
      </c>
    </row>
    <row r="2" spans="1:87" ht="81" customHeight="1" x14ac:dyDescent="0.2">
      <c r="A2" s="1" t="s">
        <v>0</v>
      </c>
      <c r="B2" s="1" t="s">
        <v>2</v>
      </c>
      <c r="C2" s="2" t="s">
        <v>47</v>
      </c>
      <c r="D2" s="1" t="s">
        <v>27</v>
      </c>
      <c r="E2" s="1" t="s">
        <v>3</v>
      </c>
      <c r="F2" s="1" t="s">
        <v>15</v>
      </c>
      <c r="G2" s="2" t="s">
        <v>44</v>
      </c>
      <c r="H2" s="2" t="s">
        <v>16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x14ac:dyDescent="0.2">
      <c r="A3" s="3" t="s">
        <v>63</v>
      </c>
      <c r="B3" s="3" t="s">
        <v>64</v>
      </c>
      <c r="C3" s="32" t="s">
        <v>62</v>
      </c>
      <c r="D3" s="3" t="s">
        <v>66</v>
      </c>
      <c r="E3" s="3" t="s">
        <v>65</v>
      </c>
      <c r="F3" s="17">
        <v>45299</v>
      </c>
      <c r="G3" s="38">
        <v>0.19</v>
      </c>
      <c r="H3" s="4">
        <v>394.7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x14ac:dyDescent="0.2">
      <c r="A4" s="3" t="s">
        <v>67</v>
      </c>
      <c r="B4" s="3" t="s">
        <v>71</v>
      </c>
      <c r="C4" s="32" t="s">
        <v>68</v>
      </c>
      <c r="D4" s="3" t="s">
        <v>70</v>
      </c>
      <c r="E4" s="3" t="s">
        <v>69</v>
      </c>
      <c r="F4" s="17">
        <v>45313</v>
      </c>
      <c r="G4" s="38">
        <v>0.19</v>
      </c>
      <c r="H4" s="4">
        <v>297.5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</row>
    <row r="5" spans="1:87" x14ac:dyDescent="0.2">
      <c r="A5" s="3" t="s">
        <v>72</v>
      </c>
      <c r="B5" s="3" t="s">
        <v>229</v>
      </c>
      <c r="C5" s="32" t="s">
        <v>62</v>
      </c>
      <c r="D5" s="3" t="s">
        <v>77</v>
      </c>
      <c r="E5" s="3" t="s">
        <v>69</v>
      </c>
      <c r="F5" s="17">
        <v>45313</v>
      </c>
      <c r="G5" s="38">
        <v>0.19</v>
      </c>
      <c r="H5" s="4">
        <v>500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</row>
    <row r="6" spans="1:87" x14ac:dyDescent="0.2">
      <c r="A6" s="3" t="s">
        <v>78</v>
      </c>
      <c r="B6" s="3" t="s">
        <v>230</v>
      </c>
      <c r="C6" s="32" t="s">
        <v>68</v>
      </c>
      <c r="D6" s="3" t="s">
        <v>77</v>
      </c>
      <c r="E6" s="3" t="s">
        <v>69</v>
      </c>
      <c r="F6" s="17">
        <v>45313</v>
      </c>
      <c r="G6" s="38">
        <v>0.19</v>
      </c>
      <c r="H6" s="4">
        <v>500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</row>
    <row r="7" spans="1:87" x14ac:dyDescent="0.2">
      <c r="A7" s="3" t="s">
        <v>73</v>
      </c>
      <c r="B7" s="3" t="s">
        <v>80</v>
      </c>
      <c r="C7" s="32" t="s">
        <v>87</v>
      </c>
      <c r="D7" s="3" t="s">
        <v>79</v>
      </c>
      <c r="E7" s="3" t="s">
        <v>65</v>
      </c>
      <c r="F7" s="17">
        <v>45299</v>
      </c>
      <c r="G7" s="38">
        <v>0.19</v>
      </c>
      <c r="H7" s="4">
        <v>2.4900000000000002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87" x14ac:dyDescent="0.2">
      <c r="A8" s="3" t="s">
        <v>74</v>
      </c>
      <c r="B8" s="3" t="s">
        <v>71</v>
      </c>
      <c r="C8" s="32" t="s">
        <v>62</v>
      </c>
      <c r="D8" s="3" t="s">
        <v>70</v>
      </c>
      <c r="E8" s="3" t="s">
        <v>69</v>
      </c>
      <c r="F8" s="17">
        <v>45316</v>
      </c>
      <c r="G8" s="38">
        <v>0.19</v>
      </c>
      <c r="H8" s="4">
        <v>178.5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87" x14ac:dyDescent="0.2">
      <c r="A9" s="3" t="s">
        <v>75</v>
      </c>
      <c r="B9" s="3" t="s">
        <v>81</v>
      </c>
      <c r="C9" s="32" t="s">
        <v>68</v>
      </c>
      <c r="D9" s="3" t="s">
        <v>82</v>
      </c>
      <c r="E9" s="3" t="s">
        <v>83</v>
      </c>
      <c r="F9" s="17">
        <v>45330</v>
      </c>
      <c r="G9" s="38"/>
      <c r="H9" s="23">
        <v>1391.6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x14ac:dyDescent="0.2">
      <c r="A10" s="3" t="s">
        <v>76</v>
      </c>
      <c r="B10" s="3" t="s">
        <v>85</v>
      </c>
      <c r="C10" s="32" t="s">
        <v>62</v>
      </c>
      <c r="D10" s="3" t="s">
        <v>84</v>
      </c>
      <c r="E10" s="3" t="s">
        <v>65</v>
      </c>
      <c r="F10" s="17">
        <v>45335</v>
      </c>
      <c r="G10" s="38">
        <v>0.19</v>
      </c>
      <c r="H10" s="23">
        <v>94.25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</row>
    <row r="11" spans="1:87" x14ac:dyDescent="0.2">
      <c r="A11" s="3" t="s">
        <v>86</v>
      </c>
      <c r="B11" s="3" t="s">
        <v>88</v>
      </c>
      <c r="C11" s="32" t="s">
        <v>68</v>
      </c>
      <c r="D11" s="3" t="s">
        <v>82</v>
      </c>
      <c r="E11" s="3" t="s">
        <v>83</v>
      </c>
      <c r="F11" s="17">
        <v>43874</v>
      </c>
      <c r="G11" s="38"/>
      <c r="H11" s="4">
        <v>128.80000000000001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x14ac:dyDescent="0.2">
      <c r="A12" s="3" t="s">
        <v>89</v>
      </c>
      <c r="B12" s="3" t="s">
        <v>90</v>
      </c>
      <c r="C12" s="32" t="s">
        <v>87</v>
      </c>
      <c r="D12" s="3" t="s">
        <v>91</v>
      </c>
      <c r="E12" s="3" t="s">
        <v>65</v>
      </c>
      <c r="F12" s="17">
        <v>118392</v>
      </c>
      <c r="G12" s="38">
        <v>0.19</v>
      </c>
      <c r="H12" s="4">
        <v>35.89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x14ac:dyDescent="0.2">
      <c r="A13" s="3" t="s">
        <v>92</v>
      </c>
      <c r="B13" s="3" t="s">
        <v>71</v>
      </c>
      <c r="C13" s="32" t="s">
        <v>62</v>
      </c>
      <c r="D13" s="3" t="s">
        <v>70</v>
      </c>
      <c r="E13" s="3" t="s">
        <v>69</v>
      </c>
      <c r="F13" s="17">
        <v>45381</v>
      </c>
      <c r="G13" s="38">
        <v>0.19</v>
      </c>
      <c r="H13" s="23">
        <v>369.07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87" x14ac:dyDescent="0.2">
      <c r="A14" s="3" t="s">
        <v>93</v>
      </c>
      <c r="B14" s="3" t="s">
        <v>262</v>
      </c>
      <c r="C14" s="32" t="s">
        <v>68</v>
      </c>
      <c r="D14" s="3" t="s">
        <v>94</v>
      </c>
      <c r="E14" s="3" t="s">
        <v>69</v>
      </c>
      <c r="F14" s="17">
        <v>45367</v>
      </c>
      <c r="G14" s="38">
        <v>0.19</v>
      </c>
      <c r="H14" s="4">
        <v>199.72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</row>
    <row r="15" spans="1:87" x14ac:dyDescent="0.2">
      <c r="A15" s="3" t="s">
        <v>95</v>
      </c>
      <c r="B15" s="3" t="s">
        <v>71</v>
      </c>
      <c r="C15" s="32" t="s">
        <v>62</v>
      </c>
      <c r="D15" s="3" t="s">
        <v>70</v>
      </c>
      <c r="E15" s="3" t="s">
        <v>69</v>
      </c>
      <c r="F15" s="17">
        <v>45409</v>
      </c>
      <c r="G15" s="38">
        <v>0.19</v>
      </c>
      <c r="H15" s="4">
        <v>136.16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</row>
    <row r="16" spans="1:87" x14ac:dyDescent="0.2">
      <c r="A16" s="3" t="s">
        <v>96</v>
      </c>
      <c r="B16" s="3" t="s">
        <v>71</v>
      </c>
      <c r="C16" s="32" t="s">
        <v>68</v>
      </c>
      <c r="D16" s="3" t="s">
        <v>70</v>
      </c>
      <c r="E16" s="3" t="s">
        <v>69</v>
      </c>
      <c r="F16" s="17">
        <v>45409</v>
      </c>
      <c r="G16" s="38">
        <v>0.19</v>
      </c>
      <c r="H16" s="4">
        <v>87.5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</row>
    <row r="17" spans="1:87" x14ac:dyDescent="0.2">
      <c r="A17" s="3" t="s">
        <v>97</v>
      </c>
      <c r="B17" s="3" t="s">
        <v>71</v>
      </c>
      <c r="C17" s="32" t="s">
        <v>68</v>
      </c>
      <c r="D17" s="3" t="s">
        <v>70</v>
      </c>
      <c r="E17" s="3" t="s">
        <v>69</v>
      </c>
      <c r="F17" s="17">
        <v>45438</v>
      </c>
      <c r="G17" s="38">
        <v>0.19</v>
      </c>
      <c r="H17" s="4">
        <v>323.27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</row>
    <row r="18" spans="1:87" x14ac:dyDescent="0.2">
      <c r="A18" s="3" t="s">
        <v>98</v>
      </c>
      <c r="B18" s="3" t="s">
        <v>71</v>
      </c>
      <c r="C18" s="32" t="s">
        <v>62</v>
      </c>
      <c r="D18" s="3" t="s">
        <v>70</v>
      </c>
      <c r="E18" s="3" t="s">
        <v>69</v>
      </c>
      <c r="F18" s="17">
        <v>45443</v>
      </c>
      <c r="G18" s="38">
        <v>0.19</v>
      </c>
      <c r="H18" s="4">
        <v>455.88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</row>
    <row r="19" spans="1:87" x14ac:dyDescent="0.2">
      <c r="A19" s="3" t="s">
        <v>100</v>
      </c>
      <c r="B19" s="3" t="s">
        <v>99</v>
      </c>
      <c r="C19" s="32" t="s">
        <v>87</v>
      </c>
      <c r="D19" s="3" t="s">
        <v>82</v>
      </c>
      <c r="E19" s="3" t="s">
        <v>83</v>
      </c>
      <c r="F19" s="17">
        <v>45454</v>
      </c>
      <c r="G19" s="38"/>
      <c r="H19" s="4">
        <v>335.84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</row>
    <row r="20" spans="1:87" x14ac:dyDescent="0.2">
      <c r="A20" s="3" t="s">
        <v>101</v>
      </c>
      <c r="B20" s="3" t="s">
        <v>71</v>
      </c>
      <c r="C20" s="32" t="s">
        <v>68</v>
      </c>
      <c r="D20" s="3" t="s">
        <v>70</v>
      </c>
      <c r="E20" s="3" t="s">
        <v>69</v>
      </c>
      <c r="F20" s="17">
        <v>45468</v>
      </c>
      <c r="G20" s="38">
        <v>0.19</v>
      </c>
      <c r="H20" s="4">
        <v>489.18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</row>
    <row r="21" spans="1:87" x14ac:dyDescent="0.2">
      <c r="A21" s="3" t="s">
        <v>102</v>
      </c>
      <c r="B21" s="3" t="s">
        <v>71</v>
      </c>
      <c r="C21" s="32" t="s">
        <v>62</v>
      </c>
      <c r="D21" s="3" t="s">
        <v>70</v>
      </c>
      <c r="E21" s="3" t="s">
        <v>69</v>
      </c>
      <c r="F21" s="17">
        <v>45468</v>
      </c>
      <c r="G21" s="38">
        <v>0.19</v>
      </c>
      <c r="H21" s="4">
        <v>435.84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</row>
    <row r="22" spans="1:87" x14ac:dyDescent="0.2">
      <c r="A22" s="3" t="s">
        <v>103</v>
      </c>
      <c r="B22" s="3" t="s">
        <v>71</v>
      </c>
      <c r="C22" s="32" t="s">
        <v>68</v>
      </c>
      <c r="D22" s="3" t="s">
        <v>70</v>
      </c>
      <c r="E22" s="3" t="s">
        <v>69</v>
      </c>
      <c r="F22" s="17">
        <v>45534</v>
      </c>
      <c r="G22" s="38">
        <v>0.19</v>
      </c>
      <c r="H22" s="4">
        <v>232.09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</row>
    <row r="23" spans="1:87" x14ac:dyDescent="0.2">
      <c r="A23" s="3" t="s">
        <v>104</v>
      </c>
      <c r="B23" s="3" t="s">
        <v>71</v>
      </c>
      <c r="C23" s="32" t="s">
        <v>62</v>
      </c>
      <c r="D23" s="3" t="s">
        <v>70</v>
      </c>
      <c r="E23" s="3" t="s">
        <v>69</v>
      </c>
      <c r="F23" s="17">
        <v>45534</v>
      </c>
      <c r="G23" s="38">
        <v>0.19</v>
      </c>
      <c r="H23" s="4">
        <v>417.54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</row>
    <row r="24" spans="1:87" x14ac:dyDescent="0.2">
      <c r="A24" s="3" t="s">
        <v>105</v>
      </c>
      <c r="B24" s="3" t="s">
        <v>71</v>
      </c>
      <c r="C24" s="32" t="s">
        <v>62</v>
      </c>
      <c r="D24" s="3" t="s">
        <v>70</v>
      </c>
      <c r="E24" s="3" t="s">
        <v>69</v>
      </c>
      <c r="F24" s="17">
        <v>45596</v>
      </c>
      <c r="G24" s="38">
        <v>0.19</v>
      </c>
      <c r="H24" s="4">
        <v>554.64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</row>
    <row r="25" spans="1:87" x14ac:dyDescent="0.2">
      <c r="A25" s="3" t="s">
        <v>106</v>
      </c>
      <c r="B25" s="3" t="s">
        <v>71</v>
      </c>
      <c r="C25" s="32" t="s">
        <v>62</v>
      </c>
      <c r="D25" s="3" t="s">
        <v>70</v>
      </c>
      <c r="E25" s="3" t="s">
        <v>69</v>
      </c>
      <c r="F25" s="17">
        <v>45566</v>
      </c>
      <c r="G25" s="38">
        <v>0.19</v>
      </c>
      <c r="H25" s="4">
        <v>559.64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x14ac:dyDescent="0.2">
      <c r="A26" s="3" t="s">
        <v>107</v>
      </c>
      <c r="B26" s="3" t="s">
        <v>71</v>
      </c>
      <c r="C26" s="32" t="s">
        <v>68</v>
      </c>
      <c r="D26" s="3" t="s">
        <v>70</v>
      </c>
      <c r="E26" s="3" t="s">
        <v>69</v>
      </c>
      <c r="F26" s="17">
        <v>45570</v>
      </c>
      <c r="G26" s="38">
        <v>0.19</v>
      </c>
      <c r="H26" s="4">
        <v>429.93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7" x14ac:dyDescent="0.2">
      <c r="A27" s="3" t="s">
        <v>108</v>
      </c>
      <c r="B27" s="3" t="s">
        <v>71</v>
      </c>
      <c r="C27" s="32" t="s">
        <v>68</v>
      </c>
      <c r="D27" s="3" t="s">
        <v>70</v>
      </c>
      <c r="E27" s="3" t="s">
        <v>69</v>
      </c>
      <c r="F27" s="17">
        <v>45626</v>
      </c>
      <c r="G27" s="38">
        <v>0.19</v>
      </c>
      <c r="H27" s="4">
        <v>237.32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7" x14ac:dyDescent="0.2">
      <c r="A28" s="3" t="s">
        <v>109</v>
      </c>
      <c r="B28" s="3" t="s">
        <v>71</v>
      </c>
      <c r="C28" s="32" t="s">
        <v>68</v>
      </c>
      <c r="D28" s="3" t="s">
        <v>70</v>
      </c>
      <c r="E28" s="3" t="s">
        <v>69</v>
      </c>
      <c r="F28" s="17">
        <v>45596</v>
      </c>
      <c r="G28" s="38">
        <v>0.19</v>
      </c>
      <c r="H28" s="4">
        <v>363.25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7" x14ac:dyDescent="0.2">
      <c r="A29" s="3" t="s">
        <v>110</v>
      </c>
      <c r="B29" s="3" t="s">
        <v>112</v>
      </c>
      <c r="C29" s="32" t="s">
        <v>62</v>
      </c>
      <c r="D29" s="3" t="s">
        <v>111</v>
      </c>
      <c r="E29" s="3" t="s">
        <v>83</v>
      </c>
      <c r="F29" s="17">
        <v>45603</v>
      </c>
      <c r="G29" s="38"/>
      <c r="H29" s="4">
        <v>653.45000000000005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</row>
    <row r="30" spans="1:87" x14ac:dyDescent="0.2">
      <c r="A30" s="3" t="s">
        <v>113</v>
      </c>
      <c r="B30" s="3" t="s">
        <v>114</v>
      </c>
      <c r="C30" s="32" t="s">
        <v>62</v>
      </c>
      <c r="D30" s="3" t="s">
        <v>115</v>
      </c>
      <c r="E30" s="3" t="s">
        <v>65</v>
      </c>
      <c r="F30" s="17">
        <v>45629</v>
      </c>
      <c r="G30" s="38">
        <v>0.19</v>
      </c>
      <c r="H30" s="4">
        <v>652.86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</row>
    <row r="31" spans="1:87" x14ac:dyDescent="0.2">
      <c r="A31" s="3" t="s">
        <v>116</v>
      </c>
      <c r="B31" s="3" t="s">
        <v>71</v>
      </c>
      <c r="C31" s="32" t="s">
        <v>62</v>
      </c>
      <c r="D31" s="3" t="s">
        <v>70</v>
      </c>
      <c r="E31" s="3" t="s">
        <v>69</v>
      </c>
      <c r="F31" s="17">
        <v>45652</v>
      </c>
      <c r="G31" s="38">
        <v>0.19</v>
      </c>
      <c r="H31" s="4">
        <v>105.93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</row>
    <row r="32" spans="1:87" x14ac:dyDescent="0.2">
      <c r="A32" s="3" t="s">
        <v>117</v>
      </c>
      <c r="B32" s="3" t="s">
        <v>119</v>
      </c>
      <c r="C32" s="32" t="s">
        <v>62</v>
      </c>
      <c r="D32" s="3" t="s">
        <v>118</v>
      </c>
      <c r="E32" s="3" t="s">
        <v>65</v>
      </c>
      <c r="F32" s="17"/>
      <c r="G32" s="38">
        <v>0.19</v>
      </c>
      <c r="H32" s="4">
        <v>181.15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</row>
    <row r="33" spans="1:87" x14ac:dyDescent="0.2">
      <c r="A33" s="3" t="s">
        <v>120</v>
      </c>
      <c r="B33" s="3" t="s">
        <v>122</v>
      </c>
      <c r="C33" s="32" t="s">
        <v>68</v>
      </c>
      <c r="D33" s="3" t="s">
        <v>121</v>
      </c>
      <c r="E33" s="3" t="s">
        <v>65</v>
      </c>
      <c r="F33" s="17">
        <v>45521</v>
      </c>
      <c r="G33" s="38">
        <v>0.19</v>
      </c>
      <c r="H33" s="4">
        <v>24.99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</row>
    <row r="34" spans="1:87" x14ac:dyDescent="0.2">
      <c r="A34" s="3" t="s">
        <v>123</v>
      </c>
      <c r="B34" s="3" t="s">
        <v>144</v>
      </c>
      <c r="C34" s="32" t="s">
        <v>68</v>
      </c>
      <c r="D34" s="3" t="s">
        <v>143</v>
      </c>
      <c r="E34" s="3" t="s">
        <v>65</v>
      </c>
      <c r="F34" s="17">
        <v>45503</v>
      </c>
      <c r="G34" s="38">
        <v>0.19</v>
      </c>
      <c r="H34" s="4">
        <v>27.94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</row>
    <row r="35" spans="1:87" x14ac:dyDescent="0.2">
      <c r="A35" s="3" t="s">
        <v>124</v>
      </c>
      <c r="B35" s="3" t="s">
        <v>145</v>
      </c>
      <c r="C35" s="32" t="s">
        <v>68</v>
      </c>
      <c r="D35" s="3" t="s">
        <v>121</v>
      </c>
      <c r="E35" s="3" t="s">
        <v>65</v>
      </c>
      <c r="F35" s="17">
        <v>45503</v>
      </c>
      <c r="G35" s="38">
        <v>0.19</v>
      </c>
      <c r="H35" s="4">
        <v>1.99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</row>
    <row r="36" spans="1:87" x14ac:dyDescent="0.2">
      <c r="A36" s="3" t="s">
        <v>125</v>
      </c>
      <c r="B36" s="3" t="s">
        <v>146</v>
      </c>
      <c r="C36" s="32" t="s">
        <v>68</v>
      </c>
      <c r="D36" s="3" t="s">
        <v>147</v>
      </c>
      <c r="E36" s="3" t="s">
        <v>65</v>
      </c>
      <c r="F36" s="17">
        <v>45633</v>
      </c>
      <c r="G36" s="38">
        <v>0.19</v>
      </c>
      <c r="H36" s="4">
        <v>61.96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</row>
    <row r="37" spans="1:87" x14ac:dyDescent="0.2">
      <c r="A37" s="3" t="s">
        <v>126</v>
      </c>
      <c r="B37" s="3" t="s">
        <v>231</v>
      </c>
      <c r="C37" s="32" t="s">
        <v>62</v>
      </c>
      <c r="D37" s="3" t="s">
        <v>148</v>
      </c>
      <c r="E37" s="3" t="s">
        <v>65</v>
      </c>
      <c r="F37" s="17">
        <v>45579</v>
      </c>
      <c r="G37" s="38">
        <v>0.19</v>
      </c>
      <c r="H37" s="4">
        <v>87.99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</row>
    <row r="38" spans="1:87" x14ac:dyDescent="0.2">
      <c r="A38" s="3" t="s">
        <v>127</v>
      </c>
      <c r="B38" s="3" t="s">
        <v>232</v>
      </c>
      <c r="C38" s="32" t="s">
        <v>62</v>
      </c>
      <c r="D38" s="3" t="s">
        <v>149</v>
      </c>
      <c r="E38" s="3" t="s">
        <v>65</v>
      </c>
      <c r="F38" s="17">
        <v>45629</v>
      </c>
      <c r="G38" s="38">
        <v>0.19</v>
      </c>
      <c r="H38" s="4">
        <v>5.99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</row>
    <row r="39" spans="1:87" x14ac:dyDescent="0.2">
      <c r="A39" s="3" t="s">
        <v>128</v>
      </c>
      <c r="B39" s="3" t="s">
        <v>150</v>
      </c>
      <c r="C39" s="32" t="s">
        <v>68</v>
      </c>
      <c r="D39" s="3" t="s">
        <v>147</v>
      </c>
      <c r="E39" s="3" t="s">
        <v>65</v>
      </c>
      <c r="F39" s="17">
        <v>45646</v>
      </c>
      <c r="G39" s="38">
        <v>0.19</v>
      </c>
      <c r="H39" s="4">
        <v>4.99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</row>
    <row r="40" spans="1:87" x14ac:dyDescent="0.2">
      <c r="A40" s="3" t="s">
        <v>151</v>
      </c>
      <c r="B40" s="3" t="s">
        <v>152</v>
      </c>
      <c r="C40" s="32" t="s">
        <v>62</v>
      </c>
      <c r="D40" s="3" t="s">
        <v>147</v>
      </c>
      <c r="E40" s="3" t="s">
        <v>65</v>
      </c>
      <c r="F40" s="17">
        <v>45306</v>
      </c>
      <c r="G40" s="38">
        <v>0.19</v>
      </c>
      <c r="H40" s="4">
        <v>25.98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x14ac:dyDescent="0.2">
      <c r="A41" s="3" t="s">
        <v>129</v>
      </c>
      <c r="B41" s="3" t="s">
        <v>153</v>
      </c>
      <c r="C41" s="32" t="s">
        <v>62</v>
      </c>
      <c r="D41" s="3" t="s">
        <v>149</v>
      </c>
      <c r="E41" s="3" t="s">
        <v>65</v>
      </c>
      <c r="F41" s="17">
        <v>45302</v>
      </c>
      <c r="G41" s="38">
        <v>0.19</v>
      </c>
      <c r="H41" s="4">
        <v>43.25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87" x14ac:dyDescent="0.2">
      <c r="A42" s="3" t="s">
        <v>130</v>
      </c>
      <c r="B42" s="3" t="s">
        <v>154</v>
      </c>
      <c r="C42" s="32" t="s">
        <v>62</v>
      </c>
      <c r="D42" s="3" t="s">
        <v>155</v>
      </c>
      <c r="E42" s="3" t="s">
        <v>65</v>
      </c>
      <c r="F42" s="17">
        <v>45356</v>
      </c>
      <c r="G42" s="38">
        <v>0.19</v>
      </c>
      <c r="H42" s="4">
        <v>19.48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87" x14ac:dyDescent="0.2">
      <c r="A43" s="3" t="s">
        <v>131</v>
      </c>
      <c r="B43" s="3" t="s">
        <v>228</v>
      </c>
      <c r="C43" s="32" t="s">
        <v>68</v>
      </c>
      <c r="D43" s="3" t="s">
        <v>156</v>
      </c>
      <c r="E43" s="3" t="s">
        <v>65</v>
      </c>
      <c r="F43" s="17">
        <v>45356</v>
      </c>
      <c r="G43" s="38">
        <v>0.19</v>
      </c>
      <c r="H43" s="4">
        <v>45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87" x14ac:dyDescent="0.2">
      <c r="A44" s="3" t="s">
        <v>132</v>
      </c>
      <c r="B44" s="3" t="s">
        <v>157</v>
      </c>
      <c r="C44" s="32" t="s">
        <v>68</v>
      </c>
      <c r="D44" s="3" t="s">
        <v>143</v>
      </c>
      <c r="E44" s="3" t="s">
        <v>65</v>
      </c>
      <c r="F44" s="17">
        <v>45355</v>
      </c>
      <c r="G44" s="38">
        <v>0.19</v>
      </c>
      <c r="H44" s="4">
        <v>2.99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</row>
    <row r="45" spans="1:87" x14ac:dyDescent="0.2">
      <c r="A45" s="3" t="s">
        <v>133</v>
      </c>
      <c r="B45" s="3" t="s">
        <v>153</v>
      </c>
      <c r="C45" s="32" t="s">
        <v>62</v>
      </c>
      <c r="D45" s="3" t="s">
        <v>155</v>
      </c>
      <c r="E45" s="3" t="s">
        <v>65</v>
      </c>
      <c r="F45" s="17">
        <v>45352</v>
      </c>
      <c r="G45" s="38">
        <v>0.19</v>
      </c>
      <c r="H45" s="4">
        <v>27.29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</row>
    <row r="46" spans="1:87" x14ac:dyDescent="0.2">
      <c r="A46" s="3" t="s">
        <v>134</v>
      </c>
      <c r="B46" s="3" t="s">
        <v>158</v>
      </c>
      <c r="C46" s="32" t="s">
        <v>62</v>
      </c>
      <c r="D46" s="3" t="s">
        <v>155</v>
      </c>
      <c r="E46" s="3" t="s">
        <v>65</v>
      </c>
      <c r="F46" s="17">
        <v>45353</v>
      </c>
      <c r="G46" s="38">
        <v>0.19</v>
      </c>
      <c r="H46" s="4">
        <v>68.010000000000005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</row>
    <row r="47" spans="1:87" x14ac:dyDescent="0.2">
      <c r="A47" s="3" t="s">
        <v>135</v>
      </c>
      <c r="B47" s="3" t="s">
        <v>159</v>
      </c>
      <c r="C47" s="32" t="s">
        <v>62</v>
      </c>
      <c r="D47" s="3" t="s">
        <v>155</v>
      </c>
      <c r="E47" s="3" t="s">
        <v>65</v>
      </c>
      <c r="F47" s="17">
        <v>45339</v>
      </c>
      <c r="G47" s="38">
        <v>0.19</v>
      </c>
      <c r="H47" s="4">
        <v>42.48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x14ac:dyDescent="0.2">
      <c r="A48" s="3" t="s">
        <v>136</v>
      </c>
      <c r="B48" s="3" t="s">
        <v>160</v>
      </c>
      <c r="C48" s="32" t="s">
        <v>62</v>
      </c>
      <c r="D48" s="3" t="s">
        <v>155</v>
      </c>
      <c r="E48" s="3" t="s">
        <v>65</v>
      </c>
      <c r="F48" s="17">
        <v>45339</v>
      </c>
      <c r="G48" s="38">
        <v>0.19</v>
      </c>
      <c r="H48" s="4">
        <v>25.56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</row>
    <row r="49" spans="1:87" x14ac:dyDescent="0.2">
      <c r="A49" s="3" t="s">
        <v>137</v>
      </c>
      <c r="B49" s="3" t="s">
        <v>161</v>
      </c>
      <c r="C49" s="32" t="s">
        <v>68</v>
      </c>
      <c r="D49" s="3" t="s">
        <v>162</v>
      </c>
      <c r="E49" s="3" t="s">
        <v>65</v>
      </c>
      <c r="F49" s="17">
        <v>45330</v>
      </c>
      <c r="G49" s="38">
        <v>0.19</v>
      </c>
      <c r="H49" s="4">
        <v>20.65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</row>
    <row r="50" spans="1:87" x14ac:dyDescent="0.2">
      <c r="A50" s="3" t="s">
        <v>138</v>
      </c>
      <c r="B50" s="3" t="s">
        <v>233</v>
      </c>
      <c r="C50" s="32" t="s">
        <v>68</v>
      </c>
      <c r="D50" s="3" t="s">
        <v>163</v>
      </c>
      <c r="E50" s="3" t="s">
        <v>164</v>
      </c>
      <c r="F50" s="17">
        <v>45657</v>
      </c>
      <c r="G50" s="38"/>
      <c r="H50" s="4">
        <v>1712.71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</row>
    <row r="51" spans="1:87" x14ac:dyDescent="0.2">
      <c r="A51" s="3" t="s">
        <v>139</v>
      </c>
      <c r="B51" s="3" t="s">
        <v>233</v>
      </c>
      <c r="C51" s="32" t="s">
        <v>62</v>
      </c>
      <c r="D51" s="3" t="s">
        <v>163</v>
      </c>
      <c r="E51" s="3" t="s">
        <v>164</v>
      </c>
      <c r="F51" s="17">
        <v>45657</v>
      </c>
      <c r="G51" s="38"/>
      <c r="H51" s="4">
        <v>8270.44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</row>
    <row r="52" spans="1:87" x14ac:dyDescent="0.2">
      <c r="A52" s="3" t="s">
        <v>140</v>
      </c>
      <c r="B52" s="3" t="s">
        <v>165</v>
      </c>
      <c r="C52" s="32" t="s">
        <v>68</v>
      </c>
      <c r="D52" s="3" t="s">
        <v>166</v>
      </c>
      <c r="E52" s="3" t="s">
        <v>83</v>
      </c>
      <c r="F52" s="17">
        <v>45657</v>
      </c>
      <c r="G52" s="38">
        <v>0.19</v>
      </c>
      <c r="H52" s="4">
        <v>1533.56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</row>
    <row r="53" spans="1:87" x14ac:dyDescent="0.2">
      <c r="A53" s="3" t="s">
        <v>141</v>
      </c>
      <c r="B53" s="3" t="s">
        <v>165</v>
      </c>
      <c r="C53" s="32" t="s">
        <v>62</v>
      </c>
      <c r="D53" s="3" t="s">
        <v>166</v>
      </c>
      <c r="E53" s="3" t="s">
        <v>83</v>
      </c>
      <c r="F53" s="17">
        <v>45657</v>
      </c>
      <c r="G53" s="38">
        <v>0.19</v>
      </c>
      <c r="H53" s="4">
        <v>1842.76</v>
      </c>
    </row>
    <row r="54" spans="1:87" x14ac:dyDescent="0.2">
      <c r="A54" s="3" t="s">
        <v>142</v>
      </c>
      <c r="B54" s="3" t="s">
        <v>167</v>
      </c>
      <c r="C54" s="32" t="s">
        <v>68</v>
      </c>
      <c r="D54" s="3" t="s">
        <v>168</v>
      </c>
      <c r="E54" s="3" t="s">
        <v>69</v>
      </c>
      <c r="F54" s="17">
        <v>45657</v>
      </c>
      <c r="G54" s="38">
        <v>0.19</v>
      </c>
      <c r="H54" s="4">
        <v>246.59</v>
      </c>
    </row>
    <row r="55" spans="1:87" x14ac:dyDescent="0.2">
      <c r="A55" s="3" t="s">
        <v>169</v>
      </c>
      <c r="B55" s="3" t="s">
        <v>171</v>
      </c>
      <c r="C55" s="32" t="s">
        <v>68</v>
      </c>
      <c r="D55" s="3" t="s">
        <v>172</v>
      </c>
      <c r="E55" s="3" t="s">
        <v>69</v>
      </c>
      <c r="F55" s="17">
        <v>45657</v>
      </c>
      <c r="G55" s="38">
        <v>0</v>
      </c>
      <c r="H55" s="4">
        <v>1595.86</v>
      </c>
    </row>
    <row r="56" spans="1:87" x14ac:dyDescent="0.2">
      <c r="A56" s="3" t="s">
        <v>170</v>
      </c>
      <c r="B56" s="3" t="s">
        <v>171</v>
      </c>
      <c r="C56" s="32" t="s">
        <v>62</v>
      </c>
      <c r="D56" s="3" t="s">
        <v>173</v>
      </c>
      <c r="E56" s="3" t="s">
        <v>69</v>
      </c>
      <c r="F56" s="17">
        <v>45657</v>
      </c>
      <c r="G56" s="38">
        <v>0</v>
      </c>
      <c r="H56" s="4">
        <v>6597.88</v>
      </c>
    </row>
    <row r="57" spans="1:87" x14ac:dyDescent="0.2">
      <c r="A57" s="3" t="s">
        <v>234</v>
      </c>
      <c r="B57" s="3" t="s">
        <v>235</v>
      </c>
      <c r="C57" s="32" t="s">
        <v>236</v>
      </c>
      <c r="D57" s="3" t="s">
        <v>237</v>
      </c>
      <c r="E57" s="3" t="s">
        <v>69</v>
      </c>
      <c r="F57" s="17">
        <v>42895</v>
      </c>
      <c r="G57" s="38"/>
      <c r="H57" s="4">
        <f>18.36*12</f>
        <v>220.32</v>
      </c>
    </row>
    <row r="58" spans="1:87" x14ac:dyDescent="0.2">
      <c r="A58" s="3" t="s">
        <v>238</v>
      </c>
      <c r="B58" s="3" t="s">
        <v>239</v>
      </c>
      <c r="C58" s="32" t="s">
        <v>236</v>
      </c>
      <c r="D58" s="3" t="s">
        <v>240</v>
      </c>
      <c r="E58" s="3" t="s">
        <v>69</v>
      </c>
      <c r="F58" s="17">
        <v>45657</v>
      </c>
      <c r="G58" s="38">
        <v>0.19</v>
      </c>
      <c r="H58" s="4">
        <v>220.4</v>
      </c>
    </row>
    <row r="59" spans="1:87" x14ac:dyDescent="0.2">
      <c r="A59" s="3" t="s">
        <v>241</v>
      </c>
      <c r="B59" s="3" t="s">
        <v>242</v>
      </c>
      <c r="C59" s="32" t="s">
        <v>236</v>
      </c>
      <c r="D59" s="3" t="s">
        <v>243</v>
      </c>
      <c r="E59" s="3" t="s">
        <v>69</v>
      </c>
      <c r="F59" s="17">
        <v>45657</v>
      </c>
      <c r="G59" s="38">
        <v>0.19</v>
      </c>
      <c r="H59" s="4">
        <v>1018.68</v>
      </c>
    </row>
    <row r="60" spans="1:87" x14ac:dyDescent="0.2">
      <c r="A60" s="3" t="s">
        <v>244</v>
      </c>
      <c r="B60" s="3" t="s">
        <v>245</v>
      </c>
      <c r="C60" s="32" t="s">
        <v>236</v>
      </c>
      <c r="D60" s="3" t="s">
        <v>246</v>
      </c>
      <c r="E60" s="3" t="s">
        <v>69</v>
      </c>
      <c r="F60" s="17">
        <v>45657</v>
      </c>
      <c r="G60" s="38">
        <v>0.19</v>
      </c>
      <c r="H60" s="4">
        <v>482.68</v>
      </c>
    </row>
    <row r="61" spans="1:87" x14ac:dyDescent="0.2">
      <c r="A61" s="3"/>
      <c r="B61" s="3" t="s">
        <v>247</v>
      </c>
      <c r="C61" s="32" t="s">
        <v>236</v>
      </c>
      <c r="D61" s="3"/>
      <c r="E61" s="3" t="s">
        <v>69</v>
      </c>
      <c r="F61" s="17"/>
      <c r="G61" s="38"/>
      <c r="H61" s="4">
        <v>840</v>
      </c>
    </row>
    <row r="62" spans="1:87" x14ac:dyDescent="0.2">
      <c r="A62" s="3" t="s">
        <v>259</v>
      </c>
      <c r="B62" s="3" t="s">
        <v>260</v>
      </c>
      <c r="C62" s="32" t="s">
        <v>62</v>
      </c>
      <c r="D62" s="3" t="s">
        <v>261</v>
      </c>
      <c r="E62" s="3" t="s">
        <v>69</v>
      </c>
      <c r="F62" s="17">
        <v>44946</v>
      </c>
      <c r="G62" s="38"/>
      <c r="H62" s="4">
        <v>210.31</v>
      </c>
    </row>
    <row r="63" spans="1:87" ht="16" thickBot="1" x14ac:dyDescent="0.25">
      <c r="E63" s="46" t="s">
        <v>14</v>
      </c>
      <c r="H63" s="45">
        <f>SUM(H3:H62)</f>
        <v>36072.720000000001</v>
      </c>
    </row>
    <row r="64" spans="1:87" ht="16" thickTop="1" x14ac:dyDescent="0.2"/>
  </sheetData>
  <autoFilter ref="A2:CI36" xr:uid="{00000000-0009-0000-0000-000000000000}"/>
  <sortState xmlns:xlrd2="http://schemas.microsoft.com/office/spreadsheetml/2017/richdata2" ref="A3:H35">
    <sortCondition ref="A3"/>
  </sortState>
  <phoneticPr fontId="9" type="noConversion"/>
  <pageMargins left="0.7" right="0.7" top="0.78740157499999996" bottom="0.78740157499999996" header="0.3" footer="0.3"/>
  <pageSetup paperSize="9" scale="4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C51AB-B7E9-EF4E-82CF-5A3AAA142E98}">
  <dimension ref="A1:L15"/>
  <sheetViews>
    <sheetView workbookViewId="0">
      <selection activeCell="M2" sqref="M2"/>
    </sheetView>
  </sheetViews>
  <sheetFormatPr baseColWidth="10" defaultRowHeight="15" x14ac:dyDescent="0.2"/>
  <cols>
    <col min="1" max="1" width="27" customWidth="1"/>
    <col min="2" max="2" width="37.33203125" customWidth="1"/>
    <col min="3" max="3" width="29" bestFit="1" customWidth="1"/>
    <col min="6" max="6" width="14.5" customWidth="1"/>
    <col min="7" max="7" width="15.1640625" customWidth="1"/>
    <col min="9" max="9" width="17" hidden="1" customWidth="1"/>
    <col min="10" max="10" width="17.6640625" customWidth="1"/>
    <col min="11" max="11" width="15.83203125" customWidth="1"/>
    <col min="12" max="12" width="18" customWidth="1"/>
  </cols>
  <sheetData>
    <row r="1" spans="1:12" ht="30" x14ac:dyDescent="0.3">
      <c r="A1" s="8" t="s">
        <v>254</v>
      </c>
      <c r="J1" s="46" t="s">
        <v>257</v>
      </c>
      <c r="K1" s="44">
        <f>K9+K15</f>
        <v>6363.5239999999994</v>
      </c>
      <c r="L1" s="46" t="s">
        <v>258</v>
      </c>
    </row>
    <row r="2" spans="1:12" ht="30" x14ac:dyDescent="0.3">
      <c r="A2" s="8"/>
    </row>
    <row r="3" spans="1:12" ht="30" x14ac:dyDescent="0.3">
      <c r="A3" s="8" t="s">
        <v>251</v>
      </c>
    </row>
    <row r="4" spans="1:12" ht="30" x14ac:dyDescent="0.2">
      <c r="A4" s="1" t="s">
        <v>0</v>
      </c>
      <c r="B4" s="1" t="s">
        <v>2</v>
      </c>
      <c r="C4" s="1" t="s">
        <v>28</v>
      </c>
      <c r="D4" s="1" t="s">
        <v>3</v>
      </c>
      <c r="E4" s="1" t="s">
        <v>15</v>
      </c>
      <c r="F4" s="11" t="s">
        <v>16</v>
      </c>
      <c r="G4" s="11" t="s">
        <v>29</v>
      </c>
      <c r="H4" s="11" t="s">
        <v>30</v>
      </c>
      <c r="I4" s="11" t="s">
        <v>250</v>
      </c>
      <c r="J4" s="11" t="s">
        <v>252</v>
      </c>
      <c r="K4" s="11" t="s">
        <v>250</v>
      </c>
      <c r="L4" s="11" t="s">
        <v>255</v>
      </c>
    </row>
    <row r="5" spans="1:12" x14ac:dyDescent="0.2">
      <c r="A5" s="3" t="s">
        <v>17</v>
      </c>
      <c r="B5" s="3" t="s">
        <v>18</v>
      </c>
      <c r="C5" s="3" t="s">
        <v>19</v>
      </c>
      <c r="D5" s="3" t="s">
        <v>20</v>
      </c>
      <c r="E5" s="17">
        <v>42463</v>
      </c>
      <c r="F5" s="4">
        <v>1185.94</v>
      </c>
      <c r="G5" s="19" t="s">
        <v>33</v>
      </c>
      <c r="H5" s="3">
        <v>10</v>
      </c>
      <c r="I5" s="4">
        <f>F5/H5</f>
        <v>118.59400000000001</v>
      </c>
      <c r="J5" s="4">
        <v>286.61199999999997</v>
      </c>
      <c r="K5" s="4">
        <f>I5</f>
        <v>118.59400000000001</v>
      </c>
      <c r="L5" s="4">
        <f>J5-K5</f>
        <v>168.01799999999997</v>
      </c>
    </row>
    <row r="6" spans="1:12" x14ac:dyDescent="0.2">
      <c r="A6" s="3" t="s">
        <v>21</v>
      </c>
      <c r="B6" s="3" t="s">
        <v>23</v>
      </c>
      <c r="C6" s="3" t="s">
        <v>22</v>
      </c>
      <c r="D6" s="3" t="s">
        <v>20</v>
      </c>
      <c r="E6" s="17">
        <v>42462</v>
      </c>
      <c r="F6" s="4">
        <v>499.99</v>
      </c>
      <c r="G6" s="19" t="s">
        <v>33</v>
      </c>
      <c r="H6" s="3">
        <v>10</v>
      </c>
      <c r="I6" s="4">
        <f>F6/H6</f>
        <v>49.999000000000002</v>
      </c>
      <c r="J6" s="4">
        <v>120.83200000000002</v>
      </c>
      <c r="K6" s="4">
        <f>I6</f>
        <v>49.999000000000002</v>
      </c>
      <c r="L6" s="4">
        <f t="shared" ref="L6:L8" si="0">J6-K6</f>
        <v>70.833000000000027</v>
      </c>
    </row>
    <row r="7" spans="1:12" x14ac:dyDescent="0.2">
      <c r="A7" s="3" t="s">
        <v>25</v>
      </c>
      <c r="B7" s="3" t="s">
        <v>24</v>
      </c>
      <c r="C7" s="3" t="s">
        <v>26</v>
      </c>
      <c r="D7" s="3" t="s">
        <v>20</v>
      </c>
      <c r="E7" s="17">
        <v>42480</v>
      </c>
      <c r="F7" s="4">
        <v>2028.91</v>
      </c>
      <c r="G7" s="19" t="s">
        <v>33</v>
      </c>
      <c r="H7" s="3">
        <v>10</v>
      </c>
      <c r="I7" s="4">
        <f>F7/H7</f>
        <v>202.89100000000002</v>
      </c>
      <c r="J7" s="4">
        <v>490.31800000000004</v>
      </c>
      <c r="K7" s="4">
        <f>I7</f>
        <v>202.89100000000002</v>
      </c>
      <c r="L7" s="4">
        <f t="shared" si="0"/>
        <v>287.42700000000002</v>
      </c>
    </row>
    <row r="8" spans="1:12" x14ac:dyDescent="0.2">
      <c r="A8" s="3"/>
      <c r="B8" s="3" t="s">
        <v>31</v>
      </c>
      <c r="C8" s="3" t="s">
        <v>35</v>
      </c>
      <c r="D8" s="3" t="s">
        <v>32</v>
      </c>
      <c r="E8" s="17"/>
      <c r="F8" s="4">
        <v>92402</v>
      </c>
      <c r="G8" s="19" t="s">
        <v>33</v>
      </c>
      <c r="H8" s="3">
        <v>50</v>
      </c>
      <c r="I8" s="4">
        <f>F8/H8</f>
        <v>1848.04</v>
      </c>
      <c r="J8" s="4">
        <v>78387.720000000016</v>
      </c>
      <c r="K8" s="4">
        <f>I8</f>
        <v>1848.04</v>
      </c>
      <c r="L8" s="4">
        <f t="shared" si="0"/>
        <v>76539.680000000022</v>
      </c>
    </row>
    <row r="9" spans="1:12" ht="16" thickBot="1" x14ac:dyDescent="0.25">
      <c r="B9" s="18" t="s">
        <v>34</v>
      </c>
      <c r="H9" s="16"/>
      <c r="I9" s="10"/>
      <c r="J9" s="20" t="s">
        <v>14</v>
      </c>
      <c r="K9" s="10">
        <f>SUM(K5:K8)</f>
        <v>2219.5239999999999</v>
      </c>
    </row>
    <row r="12" spans="1:12" ht="30" x14ac:dyDescent="0.3">
      <c r="A12" s="8" t="s">
        <v>253</v>
      </c>
    </row>
    <row r="13" spans="1:12" ht="30" x14ac:dyDescent="0.2">
      <c r="A13" s="1" t="s">
        <v>0</v>
      </c>
      <c r="B13" s="1" t="s">
        <v>2</v>
      </c>
      <c r="C13" s="1" t="s">
        <v>28</v>
      </c>
      <c r="D13" s="1" t="s">
        <v>3</v>
      </c>
      <c r="E13" s="1" t="s">
        <v>15</v>
      </c>
      <c r="F13" s="11" t="s">
        <v>16</v>
      </c>
      <c r="G13" s="11" t="s">
        <v>29</v>
      </c>
      <c r="H13" s="11" t="s">
        <v>30</v>
      </c>
      <c r="I13" s="11" t="s">
        <v>250</v>
      </c>
      <c r="J13" s="11" t="s">
        <v>252</v>
      </c>
      <c r="K13" s="11" t="s">
        <v>250</v>
      </c>
      <c r="L13" s="11" t="s">
        <v>255</v>
      </c>
    </row>
    <row r="14" spans="1:12" x14ac:dyDescent="0.2">
      <c r="A14" s="3" t="s">
        <v>249</v>
      </c>
      <c r="B14" s="3" t="s">
        <v>45</v>
      </c>
      <c r="C14" s="3" t="s">
        <v>46</v>
      </c>
      <c r="D14" s="3" t="s">
        <v>32</v>
      </c>
      <c r="E14" s="17"/>
      <c r="F14" s="4">
        <v>207156</v>
      </c>
      <c r="G14" s="19">
        <v>44562</v>
      </c>
      <c r="H14" s="3">
        <v>50</v>
      </c>
      <c r="I14" s="4">
        <f>F14/H14</f>
        <v>4143.12</v>
      </c>
      <c r="J14" s="4">
        <v>198868</v>
      </c>
      <c r="K14" s="4">
        <v>4144</v>
      </c>
      <c r="L14" s="4">
        <f t="shared" ref="L14" si="1">J14-K14</f>
        <v>194724</v>
      </c>
    </row>
    <row r="15" spans="1:12" ht="16" thickBot="1" x14ac:dyDescent="0.25">
      <c r="B15" s="18"/>
      <c r="H15" s="16"/>
      <c r="I15" s="10"/>
      <c r="J15" s="20" t="s">
        <v>14</v>
      </c>
      <c r="K15" s="10">
        <f>SUM(K14:K14)</f>
        <v>4144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20"/>
  <sheetViews>
    <sheetView workbookViewId="0">
      <selection activeCell="F23" sqref="F23"/>
    </sheetView>
  </sheetViews>
  <sheetFormatPr baseColWidth="10" defaultColWidth="10.83203125" defaultRowHeight="15" x14ac:dyDescent="0.2"/>
  <cols>
    <col min="1" max="1" width="2.1640625" customWidth="1"/>
    <col min="2" max="2" width="55.5" customWidth="1"/>
    <col min="3" max="4" width="12.6640625" customWidth="1"/>
    <col min="5" max="6" width="14.6640625" customWidth="1"/>
    <col min="7" max="7" width="75.1640625" customWidth="1"/>
  </cols>
  <sheetData>
    <row r="1" spans="2:7" ht="31" x14ac:dyDescent="0.35">
      <c r="B1" s="22"/>
    </row>
    <row r="2" spans="2:7" ht="30" x14ac:dyDescent="0.3">
      <c r="B2" s="49" t="s">
        <v>52</v>
      </c>
      <c r="C2" s="49"/>
      <c r="D2" s="49"/>
      <c r="E2" s="49"/>
      <c r="F2" s="49"/>
      <c r="G2" s="49"/>
    </row>
    <row r="3" spans="2:7" ht="45" x14ac:dyDescent="0.2">
      <c r="B3" s="1" t="s">
        <v>13</v>
      </c>
      <c r="C3" s="1" t="s">
        <v>9</v>
      </c>
      <c r="D3" s="1" t="s">
        <v>10</v>
      </c>
      <c r="E3" s="11" t="s">
        <v>11</v>
      </c>
      <c r="F3" s="11" t="s">
        <v>50</v>
      </c>
      <c r="G3" s="2" t="s">
        <v>8</v>
      </c>
    </row>
    <row r="4" spans="2:7" x14ac:dyDescent="0.2">
      <c r="B4" s="27" t="s">
        <v>12</v>
      </c>
      <c r="C4" s="28">
        <v>45304</v>
      </c>
      <c r="D4" s="28">
        <v>45305</v>
      </c>
      <c r="E4" s="27">
        <v>280</v>
      </c>
      <c r="F4" s="29">
        <f>E4*0.3</f>
        <v>84</v>
      </c>
      <c r="G4" s="27" t="s">
        <v>51</v>
      </c>
    </row>
    <row r="5" spans="2:7" x14ac:dyDescent="0.2">
      <c r="B5" s="27" t="s">
        <v>12</v>
      </c>
      <c r="C5" s="28">
        <v>45317</v>
      </c>
      <c r="D5" s="28">
        <v>45319</v>
      </c>
      <c r="E5" s="27">
        <v>280</v>
      </c>
      <c r="F5" s="29">
        <f t="shared" ref="F5:F16" si="0">E5*0.3</f>
        <v>84</v>
      </c>
      <c r="G5" s="27" t="s">
        <v>53</v>
      </c>
    </row>
    <row r="6" spans="2:7" x14ac:dyDescent="0.2">
      <c r="B6" s="27" t="s">
        <v>12</v>
      </c>
      <c r="C6" s="28">
        <v>45331</v>
      </c>
      <c r="D6" s="28">
        <v>45333</v>
      </c>
      <c r="E6" s="27">
        <v>280</v>
      </c>
      <c r="F6" s="29">
        <f t="shared" si="0"/>
        <v>84</v>
      </c>
      <c r="G6" s="27" t="s">
        <v>54</v>
      </c>
    </row>
    <row r="7" spans="2:7" x14ac:dyDescent="0.2">
      <c r="B7" s="27" t="s">
        <v>12</v>
      </c>
      <c r="C7" s="28">
        <v>45338</v>
      </c>
      <c r="D7" s="28">
        <v>45340</v>
      </c>
      <c r="E7" s="27">
        <v>280</v>
      </c>
      <c r="F7" s="29">
        <f t="shared" si="0"/>
        <v>84</v>
      </c>
      <c r="G7" s="27" t="s">
        <v>55</v>
      </c>
    </row>
    <row r="8" spans="2:7" x14ac:dyDescent="0.2">
      <c r="B8" s="27" t="s">
        <v>12</v>
      </c>
      <c r="C8" s="28">
        <v>45345</v>
      </c>
      <c r="D8" s="28">
        <v>45347</v>
      </c>
      <c r="E8" s="27">
        <v>280</v>
      </c>
      <c r="F8" s="29">
        <f t="shared" si="0"/>
        <v>84</v>
      </c>
      <c r="G8" s="27" t="s">
        <v>56</v>
      </c>
    </row>
    <row r="9" spans="2:7" ht="18" customHeight="1" x14ac:dyDescent="0.2">
      <c r="B9" s="27" t="s">
        <v>12</v>
      </c>
      <c r="C9" s="28">
        <v>45352</v>
      </c>
      <c r="D9" s="28">
        <v>45354</v>
      </c>
      <c r="E9" s="27">
        <v>280</v>
      </c>
      <c r="F9" s="29">
        <f t="shared" si="0"/>
        <v>84</v>
      </c>
      <c r="G9" s="27" t="s">
        <v>57</v>
      </c>
    </row>
    <row r="10" spans="2:7" x14ac:dyDescent="0.2">
      <c r="B10" s="27" t="s">
        <v>12</v>
      </c>
      <c r="C10" s="28">
        <v>45355</v>
      </c>
      <c r="D10" s="28">
        <v>45356</v>
      </c>
      <c r="E10" s="27">
        <v>280</v>
      </c>
      <c r="F10" s="29">
        <f t="shared" ref="F10" si="1">E10*0.3</f>
        <v>84</v>
      </c>
      <c r="G10" s="31" t="s">
        <v>58</v>
      </c>
    </row>
    <row r="11" spans="2:7" x14ac:dyDescent="0.2">
      <c r="B11" s="27" t="s">
        <v>12</v>
      </c>
      <c r="C11" s="28">
        <v>45366</v>
      </c>
      <c r="D11" s="28">
        <v>45367</v>
      </c>
      <c r="E11" s="30">
        <v>280</v>
      </c>
      <c r="F11" s="29">
        <f t="shared" si="0"/>
        <v>84</v>
      </c>
      <c r="G11" s="31" t="s">
        <v>59</v>
      </c>
    </row>
    <row r="12" spans="2:7" x14ac:dyDescent="0.2">
      <c r="B12" s="27" t="s">
        <v>12</v>
      </c>
      <c r="C12" s="28">
        <v>45602</v>
      </c>
      <c r="D12" s="28">
        <v>45602</v>
      </c>
      <c r="E12" s="30">
        <v>280</v>
      </c>
      <c r="F12" s="29">
        <f t="shared" si="0"/>
        <v>84</v>
      </c>
      <c r="G12" s="31" t="s">
        <v>61</v>
      </c>
    </row>
    <row r="13" spans="2:7" x14ac:dyDescent="0.2">
      <c r="B13" s="27" t="s">
        <v>12</v>
      </c>
      <c r="C13" s="28">
        <v>45621</v>
      </c>
      <c r="D13" s="28">
        <v>45621</v>
      </c>
      <c r="E13" s="30">
        <v>280</v>
      </c>
      <c r="F13" s="29">
        <f t="shared" si="0"/>
        <v>84</v>
      </c>
      <c r="G13" s="31" t="s">
        <v>60</v>
      </c>
    </row>
    <row r="14" spans="2:7" x14ac:dyDescent="0.2">
      <c r="B14" s="27"/>
      <c r="C14" s="28"/>
      <c r="D14" s="28"/>
      <c r="E14" s="30"/>
      <c r="F14" s="29">
        <f t="shared" si="0"/>
        <v>0</v>
      </c>
      <c r="G14" s="31"/>
    </row>
    <row r="15" spans="2:7" x14ac:dyDescent="0.2">
      <c r="B15" s="27"/>
      <c r="C15" s="28"/>
      <c r="D15" s="28"/>
      <c r="E15" s="30"/>
      <c r="F15" s="29">
        <f t="shared" si="0"/>
        <v>0</v>
      </c>
      <c r="G15" s="31"/>
    </row>
    <row r="16" spans="2:7" x14ac:dyDescent="0.2">
      <c r="B16" s="27"/>
      <c r="C16" s="28"/>
      <c r="D16" s="28"/>
      <c r="E16" s="30"/>
      <c r="F16" s="29">
        <f t="shared" si="0"/>
        <v>0</v>
      </c>
      <c r="G16" s="31"/>
    </row>
    <row r="17" spans="2:7" ht="16" thickBot="1" x14ac:dyDescent="0.25">
      <c r="B17" s="13" t="s">
        <v>14</v>
      </c>
      <c r="C17" s="14"/>
      <c r="D17" s="14"/>
      <c r="E17" s="15">
        <f>SUM(E4:E16)</f>
        <v>2800</v>
      </c>
      <c r="F17" s="10">
        <f>SUM(F4:F16)</f>
        <v>840</v>
      </c>
      <c r="G17" s="14"/>
    </row>
    <row r="18" spans="2:7" x14ac:dyDescent="0.2">
      <c r="B18" s="12" t="s">
        <v>38</v>
      </c>
    </row>
    <row r="19" spans="2:7" ht="21" x14ac:dyDescent="0.2">
      <c r="B19" s="12" t="s">
        <v>43</v>
      </c>
      <c r="E19" s="50" t="s">
        <v>248</v>
      </c>
      <c r="F19" s="51"/>
      <c r="G19" s="51"/>
    </row>
    <row r="20" spans="2:7" x14ac:dyDescent="0.2">
      <c r="B20" s="16" t="s">
        <v>42</v>
      </c>
    </row>
  </sheetData>
  <mergeCells count="2">
    <mergeCell ref="B2:G2"/>
    <mergeCell ref="E19:G19"/>
  </mergeCells>
  <pageMargins left="0.7" right="0.7" top="0.78740157499999996" bottom="0.78740157499999996" header="0.3" footer="0.3"/>
  <pageSetup paperSize="9" scale="6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J65"/>
  <sheetViews>
    <sheetView tabSelected="1" zoomScale="130" zoomScaleNormal="130" workbookViewId="0">
      <selection activeCell="A2" sqref="A2"/>
    </sheetView>
  </sheetViews>
  <sheetFormatPr baseColWidth="10" defaultColWidth="10.83203125" defaultRowHeight="15" x14ac:dyDescent="0.2"/>
  <cols>
    <col min="1" max="1" width="2.83203125" customWidth="1"/>
    <col min="2" max="2" width="23.1640625" customWidth="1"/>
    <col min="3" max="3" width="13.1640625" bestFit="1" customWidth="1"/>
    <col min="4" max="4" width="13.33203125" bestFit="1" customWidth="1"/>
    <col min="5" max="5" width="12.6640625" customWidth="1"/>
    <col min="6" max="8" width="9" customWidth="1"/>
    <col min="9" max="9" width="18.5" customWidth="1"/>
    <col min="10" max="10" width="22.83203125" customWidth="1"/>
  </cols>
  <sheetData>
    <row r="1" spans="2:10" ht="34.5" customHeight="1" x14ac:dyDescent="0.3">
      <c r="B1" s="8" t="s">
        <v>256</v>
      </c>
    </row>
    <row r="2" spans="2:10" ht="14" customHeight="1" x14ac:dyDescent="0.3">
      <c r="B2" s="8"/>
    </row>
    <row r="3" spans="2:10" ht="34.5" customHeight="1" x14ac:dyDescent="0.3">
      <c r="B3" s="8" t="s">
        <v>225</v>
      </c>
    </row>
    <row r="4" spans="2:10" ht="48" customHeight="1" x14ac:dyDescent="0.2">
      <c r="B4" s="1" t="s">
        <v>226</v>
      </c>
      <c r="C4" s="1"/>
      <c r="D4" s="1"/>
      <c r="E4" s="2" t="s">
        <v>227</v>
      </c>
      <c r="F4" s="2"/>
      <c r="G4" s="2"/>
      <c r="H4" s="2"/>
      <c r="I4" s="2" t="s">
        <v>41</v>
      </c>
      <c r="J4" s="2"/>
    </row>
    <row r="5" spans="2:10" ht="22" customHeight="1" x14ac:dyDescent="0.25">
      <c r="B5" s="48">
        <v>47</v>
      </c>
      <c r="C5" s="43"/>
      <c r="D5" s="43"/>
      <c r="E5" s="48">
        <f>E30+E65</f>
        <v>334</v>
      </c>
      <c r="F5" s="43"/>
      <c r="G5" s="43"/>
      <c r="H5" s="43"/>
      <c r="I5" s="52">
        <f>I30+I65</f>
        <v>40688.18</v>
      </c>
      <c r="J5" s="43"/>
    </row>
    <row r="6" spans="2:10" ht="15" customHeight="1" x14ac:dyDescent="0.2">
      <c r="B6" s="47"/>
    </row>
    <row r="7" spans="2:10" ht="34.5" customHeight="1" x14ac:dyDescent="0.3">
      <c r="B7" s="8" t="s">
        <v>48</v>
      </c>
    </row>
    <row r="8" spans="2:10" ht="60" x14ac:dyDescent="0.2">
      <c r="B8" s="1" t="s">
        <v>4</v>
      </c>
      <c r="C8" s="1" t="s">
        <v>5</v>
      </c>
      <c r="D8" s="1" t="s">
        <v>6</v>
      </c>
      <c r="E8" s="2" t="s">
        <v>36</v>
      </c>
      <c r="F8" s="2" t="s">
        <v>37</v>
      </c>
      <c r="G8" s="2" t="s">
        <v>39</v>
      </c>
      <c r="H8" s="2" t="s">
        <v>40</v>
      </c>
      <c r="I8" s="2" t="s">
        <v>41</v>
      </c>
      <c r="J8" s="2" t="s">
        <v>1</v>
      </c>
    </row>
    <row r="9" spans="2:10" s="24" customFormat="1" ht="15" customHeight="1" x14ac:dyDescent="0.2">
      <c r="B9" s="3" t="s">
        <v>174</v>
      </c>
      <c r="C9" s="17">
        <v>45418</v>
      </c>
      <c r="D9" s="19">
        <v>45424</v>
      </c>
      <c r="E9" s="41">
        <v>7</v>
      </c>
      <c r="F9" s="26"/>
      <c r="G9" s="35"/>
      <c r="H9" s="35"/>
      <c r="I9" s="29">
        <v>539</v>
      </c>
      <c r="J9" s="27"/>
    </row>
    <row r="10" spans="2:10" x14ac:dyDescent="0.2">
      <c r="B10" s="42" t="s">
        <v>175</v>
      </c>
      <c r="C10" s="19">
        <v>45429</v>
      </c>
      <c r="D10" s="19">
        <v>45437</v>
      </c>
      <c r="E10" s="41"/>
      <c r="F10" s="25">
        <v>8</v>
      </c>
      <c r="G10" s="36"/>
      <c r="H10" s="36"/>
      <c r="I10" s="4"/>
      <c r="J10" s="7"/>
    </row>
    <row r="11" spans="2:10" x14ac:dyDescent="0.2">
      <c r="B11" s="3" t="s">
        <v>176</v>
      </c>
      <c r="C11" s="19">
        <v>45437</v>
      </c>
      <c r="D11" s="19">
        <v>45444</v>
      </c>
      <c r="E11" s="41">
        <v>7</v>
      </c>
      <c r="F11" s="25"/>
      <c r="G11" s="36"/>
      <c r="H11" s="36"/>
      <c r="I11" s="4">
        <v>618</v>
      </c>
      <c r="J11" s="7"/>
    </row>
    <row r="12" spans="2:10" x14ac:dyDescent="0.2">
      <c r="B12" s="3" t="s">
        <v>177</v>
      </c>
      <c r="C12" s="19">
        <v>45444</v>
      </c>
      <c r="D12" s="19">
        <v>45451</v>
      </c>
      <c r="E12" s="41">
        <v>7</v>
      </c>
      <c r="F12" s="25"/>
      <c r="G12" s="36"/>
      <c r="H12" s="36"/>
      <c r="I12" s="4">
        <v>668</v>
      </c>
      <c r="J12" s="7"/>
    </row>
    <row r="13" spans="2:10" x14ac:dyDescent="0.2">
      <c r="B13" s="3" t="s">
        <v>178</v>
      </c>
      <c r="C13" s="19">
        <v>45452</v>
      </c>
      <c r="D13" s="19">
        <v>45459</v>
      </c>
      <c r="E13" s="41">
        <v>7</v>
      </c>
      <c r="F13" s="25"/>
      <c r="G13" s="36"/>
      <c r="H13" s="36"/>
      <c r="I13" s="4">
        <v>559.16999999999996</v>
      </c>
      <c r="J13" s="7" t="s">
        <v>192</v>
      </c>
    </row>
    <row r="14" spans="2:10" x14ac:dyDescent="0.2">
      <c r="B14" s="3" t="s">
        <v>179</v>
      </c>
      <c r="C14" s="19">
        <v>45459</v>
      </c>
      <c r="D14" s="19">
        <v>45466</v>
      </c>
      <c r="E14" s="41">
        <v>6</v>
      </c>
      <c r="F14" s="25"/>
      <c r="G14" s="36"/>
      <c r="H14" s="36"/>
      <c r="I14" s="4">
        <v>638</v>
      </c>
      <c r="J14" s="7"/>
    </row>
    <row r="15" spans="2:10" x14ac:dyDescent="0.2">
      <c r="B15" s="3" t="s">
        <v>180</v>
      </c>
      <c r="C15" s="19">
        <v>45466</v>
      </c>
      <c r="D15" s="19">
        <v>45480</v>
      </c>
      <c r="E15" s="41">
        <v>14</v>
      </c>
      <c r="F15" s="25"/>
      <c r="G15" s="36"/>
      <c r="H15" s="36"/>
      <c r="I15" s="4">
        <v>1501</v>
      </c>
      <c r="J15" s="7"/>
    </row>
    <row r="16" spans="2:10" x14ac:dyDescent="0.2">
      <c r="B16" s="3" t="s">
        <v>181</v>
      </c>
      <c r="C16" s="19">
        <v>45480</v>
      </c>
      <c r="D16" s="19">
        <v>45486</v>
      </c>
      <c r="E16" s="41">
        <v>6</v>
      </c>
      <c r="F16" s="25"/>
      <c r="G16" s="36"/>
      <c r="H16" s="36"/>
      <c r="I16" s="4">
        <v>596.29</v>
      </c>
      <c r="J16" s="7" t="s">
        <v>192</v>
      </c>
    </row>
    <row r="17" spans="2:10" x14ac:dyDescent="0.2">
      <c r="B17" s="3" t="s">
        <v>182</v>
      </c>
      <c r="C17" s="19">
        <v>45486</v>
      </c>
      <c r="D17" s="19">
        <v>45493</v>
      </c>
      <c r="E17" s="41">
        <v>7</v>
      </c>
      <c r="F17" s="25"/>
      <c r="G17" s="36"/>
      <c r="H17" s="36"/>
      <c r="I17" s="4">
        <v>758</v>
      </c>
      <c r="J17" s="7"/>
    </row>
    <row r="18" spans="2:10" x14ac:dyDescent="0.2">
      <c r="B18" s="3" t="s">
        <v>183</v>
      </c>
      <c r="C18" s="19">
        <v>45493</v>
      </c>
      <c r="D18" s="19">
        <v>45500</v>
      </c>
      <c r="E18" s="41">
        <v>6</v>
      </c>
      <c r="F18" s="25"/>
      <c r="G18" s="36"/>
      <c r="H18" s="36"/>
      <c r="I18" s="4">
        <v>685.87</v>
      </c>
      <c r="J18" s="7" t="s">
        <v>192</v>
      </c>
    </row>
    <row r="19" spans="2:10" x14ac:dyDescent="0.2">
      <c r="B19" s="42" t="s">
        <v>175</v>
      </c>
      <c r="C19" s="19">
        <v>45500</v>
      </c>
      <c r="D19" s="19">
        <v>45521</v>
      </c>
      <c r="E19" s="41"/>
      <c r="F19" s="25">
        <v>20</v>
      </c>
      <c r="G19" s="36"/>
      <c r="H19" s="36"/>
      <c r="I19" s="4"/>
      <c r="J19" s="7"/>
    </row>
    <row r="20" spans="2:10" x14ac:dyDescent="0.2">
      <c r="B20" s="3" t="s">
        <v>184</v>
      </c>
      <c r="C20" s="19">
        <v>45521</v>
      </c>
      <c r="D20" s="19">
        <v>45528</v>
      </c>
      <c r="E20" s="41">
        <v>7</v>
      </c>
      <c r="F20" s="25"/>
      <c r="G20" s="36"/>
      <c r="H20" s="36"/>
      <c r="I20" s="4">
        <v>808</v>
      </c>
      <c r="J20" s="7"/>
    </row>
    <row r="21" spans="2:10" x14ac:dyDescent="0.2">
      <c r="B21" s="3" t="s">
        <v>185</v>
      </c>
      <c r="C21" s="19">
        <v>45528</v>
      </c>
      <c r="D21" s="19">
        <v>45536</v>
      </c>
      <c r="E21" s="41">
        <v>7</v>
      </c>
      <c r="F21" s="25"/>
      <c r="G21" s="36"/>
      <c r="H21" s="36"/>
      <c r="I21" s="4">
        <v>775.44</v>
      </c>
      <c r="J21" s="7" t="s">
        <v>192</v>
      </c>
    </row>
    <row r="22" spans="2:10" x14ac:dyDescent="0.2">
      <c r="B22" s="3" t="s">
        <v>186</v>
      </c>
      <c r="C22" s="19">
        <v>45536</v>
      </c>
      <c r="D22" s="19">
        <v>45540</v>
      </c>
      <c r="E22" s="41">
        <v>4</v>
      </c>
      <c r="F22" s="25"/>
      <c r="G22" s="36"/>
      <c r="H22" s="36"/>
      <c r="I22" s="4">
        <v>461</v>
      </c>
      <c r="J22" s="7"/>
    </row>
    <row r="23" spans="2:10" x14ac:dyDescent="0.2">
      <c r="B23" s="42" t="s">
        <v>175</v>
      </c>
      <c r="C23" s="19">
        <v>45540</v>
      </c>
      <c r="D23" s="19">
        <v>45542</v>
      </c>
      <c r="E23" s="41"/>
      <c r="F23" s="25">
        <v>1</v>
      </c>
      <c r="G23" s="36"/>
      <c r="H23" s="36"/>
      <c r="I23" s="4"/>
      <c r="J23" s="7"/>
    </row>
    <row r="24" spans="2:10" x14ac:dyDescent="0.2">
      <c r="B24" s="3" t="s">
        <v>187</v>
      </c>
      <c r="C24" s="19">
        <v>45542</v>
      </c>
      <c r="D24" s="19">
        <v>45549</v>
      </c>
      <c r="E24" s="41">
        <v>7</v>
      </c>
      <c r="F24" s="25"/>
      <c r="G24" s="36"/>
      <c r="H24" s="36"/>
      <c r="I24" s="4">
        <v>559.16999999999996</v>
      </c>
      <c r="J24" s="7" t="s">
        <v>192</v>
      </c>
    </row>
    <row r="25" spans="2:10" x14ac:dyDescent="0.2">
      <c r="B25" s="3" t="s">
        <v>188</v>
      </c>
      <c r="C25" s="19">
        <v>45549</v>
      </c>
      <c r="D25" s="19">
        <v>45559</v>
      </c>
      <c r="E25" s="41">
        <v>9</v>
      </c>
      <c r="F25" s="25"/>
      <c r="G25" s="36"/>
      <c r="H25" s="36"/>
      <c r="I25" s="4">
        <v>905</v>
      </c>
      <c r="J25" s="7"/>
    </row>
    <row r="26" spans="2:10" x14ac:dyDescent="0.2">
      <c r="B26" s="42" t="s">
        <v>175</v>
      </c>
      <c r="C26" s="19">
        <v>45565</v>
      </c>
      <c r="D26" s="19">
        <v>45568</v>
      </c>
      <c r="E26" s="41">
        <v>3</v>
      </c>
      <c r="F26" s="25"/>
      <c r="G26" s="36"/>
      <c r="H26" s="36"/>
      <c r="I26" s="4"/>
      <c r="J26" s="7"/>
    </row>
    <row r="27" spans="2:10" x14ac:dyDescent="0.2">
      <c r="B27" s="3" t="s">
        <v>189</v>
      </c>
      <c r="C27" s="19">
        <v>45568</v>
      </c>
      <c r="D27" s="19">
        <v>45577</v>
      </c>
      <c r="E27" s="41">
        <v>8</v>
      </c>
      <c r="F27" s="25"/>
      <c r="G27" s="36"/>
      <c r="H27" s="36"/>
      <c r="I27" s="4">
        <v>776</v>
      </c>
      <c r="J27" s="7"/>
    </row>
    <row r="28" spans="2:10" x14ac:dyDescent="0.2">
      <c r="B28" s="3" t="s">
        <v>190</v>
      </c>
      <c r="C28" s="19">
        <v>45577</v>
      </c>
      <c r="D28" s="19">
        <v>45584</v>
      </c>
      <c r="E28" s="41">
        <v>7</v>
      </c>
      <c r="F28" s="25"/>
      <c r="G28" s="36"/>
      <c r="H28" s="36"/>
      <c r="I28" s="4">
        <v>645.15</v>
      </c>
      <c r="J28" s="7" t="s">
        <v>192</v>
      </c>
    </row>
    <row r="29" spans="2:10" x14ac:dyDescent="0.2">
      <c r="B29" s="3" t="s">
        <v>191</v>
      </c>
      <c r="C29" s="19">
        <v>45586</v>
      </c>
      <c r="D29" s="19">
        <v>45591</v>
      </c>
      <c r="E29" s="41">
        <v>5</v>
      </c>
      <c r="F29" s="25"/>
      <c r="G29" s="36"/>
      <c r="H29" s="36"/>
      <c r="I29" s="4">
        <v>416.22</v>
      </c>
      <c r="J29" s="7" t="s">
        <v>192</v>
      </c>
    </row>
    <row r="30" spans="2:10" ht="16" thickBot="1" x14ac:dyDescent="0.25">
      <c r="B30" s="9"/>
      <c r="C30" s="9"/>
      <c r="D30" s="9"/>
      <c r="E30" s="9">
        <f>SUM(E9:E29)</f>
        <v>124</v>
      </c>
      <c r="F30" s="9">
        <f>SUM(F9:F29)</f>
        <v>29</v>
      </c>
      <c r="G30" s="37">
        <f>SUM(G9:G29)</f>
        <v>0</v>
      </c>
      <c r="H30" s="37">
        <f>SUM(H9:H29)</f>
        <v>0</v>
      </c>
      <c r="I30" s="10">
        <f>SUM(I9:I29)</f>
        <v>11909.31</v>
      </c>
      <c r="J30" s="6"/>
    </row>
    <row r="31" spans="2:10" x14ac:dyDescent="0.2">
      <c r="B31" s="39"/>
      <c r="C31" s="40"/>
      <c r="D31" s="40"/>
      <c r="E31" s="40"/>
    </row>
    <row r="32" spans="2:10" x14ac:dyDescent="0.2">
      <c r="B32" s="21"/>
    </row>
    <row r="33" spans="2:10" ht="30" x14ac:dyDescent="0.3">
      <c r="B33" s="8" t="s">
        <v>49</v>
      </c>
    </row>
    <row r="34" spans="2:10" ht="60" x14ac:dyDescent="0.2">
      <c r="B34" s="1" t="s">
        <v>4</v>
      </c>
      <c r="C34" s="1" t="s">
        <v>5</v>
      </c>
      <c r="D34" s="1" t="s">
        <v>6</v>
      </c>
      <c r="E34" s="2" t="s">
        <v>36</v>
      </c>
      <c r="F34" s="2" t="s">
        <v>37</v>
      </c>
      <c r="G34" s="2" t="s">
        <v>39</v>
      </c>
      <c r="H34" s="2" t="s">
        <v>40</v>
      </c>
      <c r="I34" s="2" t="s">
        <v>41</v>
      </c>
      <c r="J34" s="2" t="s">
        <v>1</v>
      </c>
    </row>
    <row r="35" spans="2:10" x14ac:dyDescent="0.2">
      <c r="B35" s="27" t="s">
        <v>193</v>
      </c>
      <c r="C35" s="33">
        <v>45290</v>
      </c>
      <c r="D35" s="33">
        <v>45297</v>
      </c>
      <c r="E35" s="27">
        <v>5</v>
      </c>
      <c r="F35" s="34"/>
      <c r="G35" s="27"/>
      <c r="H35" s="34"/>
      <c r="I35" s="4"/>
      <c r="J35" s="27" t="s">
        <v>194</v>
      </c>
    </row>
    <row r="36" spans="2:10" x14ac:dyDescent="0.2">
      <c r="B36" s="27" t="s">
        <v>195</v>
      </c>
      <c r="C36" s="33">
        <v>45366</v>
      </c>
      <c r="D36" s="33">
        <v>45371</v>
      </c>
      <c r="E36" s="27">
        <v>5</v>
      </c>
      <c r="F36" s="34"/>
      <c r="G36" s="27"/>
      <c r="H36" s="34"/>
      <c r="I36" s="4">
        <v>520</v>
      </c>
      <c r="J36" s="27"/>
    </row>
    <row r="37" spans="2:10" x14ac:dyDescent="0.2">
      <c r="B37" s="27" t="s">
        <v>196</v>
      </c>
      <c r="C37" s="33">
        <v>45375</v>
      </c>
      <c r="D37" s="33">
        <v>45381</v>
      </c>
      <c r="E37" s="27">
        <v>6</v>
      </c>
      <c r="F37" s="34"/>
      <c r="G37" s="27"/>
      <c r="H37" s="34"/>
      <c r="I37" s="4">
        <v>609</v>
      </c>
      <c r="J37" s="27"/>
    </row>
    <row r="38" spans="2:10" x14ac:dyDescent="0.2">
      <c r="B38" s="28" t="s">
        <v>197</v>
      </c>
      <c r="C38" s="33">
        <v>45381</v>
      </c>
      <c r="D38" s="33">
        <v>45388</v>
      </c>
      <c r="E38" s="27">
        <v>7</v>
      </c>
      <c r="F38" s="34"/>
      <c r="G38" s="27"/>
      <c r="H38" s="34"/>
      <c r="I38" s="4">
        <v>908</v>
      </c>
      <c r="J38" s="27" t="s">
        <v>198</v>
      </c>
    </row>
    <row r="39" spans="2:10" x14ac:dyDescent="0.2">
      <c r="B39" s="27" t="s">
        <v>199</v>
      </c>
      <c r="C39" s="33">
        <v>45408</v>
      </c>
      <c r="D39" s="33">
        <v>45414</v>
      </c>
      <c r="E39" s="27">
        <v>5</v>
      </c>
      <c r="F39" s="34"/>
      <c r="G39" s="27"/>
      <c r="H39" s="34"/>
      <c r="I39" s="4">
        <v>720</v>
      </c>
      <c r="J39" s="27"/>
    </row>
    <row r="40" spans="2:10" x14ac:dyDescent="0.2">
      <c r="B40" s="27" t="s">
        <v>200</v>
      </c>
      <c r="C40" s="33">
        <v>45419</v>
      </c>
      <c r="D40" s="33">
        <v>45424</v>
      </c>
      <c r="E40" s="27">
        <v>5</v>
      </c>
      <c r="F40" s="34"/>
      <c r="G40" s="27"/>
      <c r="H40" s="34"/>
      <c r="I40" s="4">
        <v>670</v>
      </c>
      <c r="J40" s="27"/>
    </row>
    <row r="41" spans="2:10" x14ac:dyDescent="0.2">
      <c r="B41" s="27" t="s">
        <v>201</v>
      </c>
      <c r="C41" s="33">
        <v>45424</v>
      </c>
      <c r="D41" s="33">
        <v>45428</v>
      </c>
      <c r="E41" s="27">
        <v>4</v>
      </c>
      <c r="F41" s="34"/>
      <c r="G41" s="27"/>
      <c r="H41" s="34"/>
      <c r="I41" s="4">
        <v>601</v>
      </c>
      <c r="J41" s="27"/>
    </row>
    <row r="42" spans="2:10" x14ac:dyDescent="0.2">
      <c r="B42" s="28" t="s">
        <v>202</v>
      </c>
      <c r="C42" s="28">
        <v>45428</v>
      </c>
      <c r="D42" s="33">
        <v>45435</v>
      </c>
      <c r="E42" s="27">
        <v>7</v>
      </c>
      <c r="F42" s="34"/>
      <c r="G42" s="27"/>
      <c r="H42" s="34"/>
      <c r="I42" s="4">
        <v>1003</v>
      </c>
      <c r="J42" s="27"/>
    </row>
    <row r="43" spans="2:10" x14ac:dyDescent="0.2">
      <c r="B43" s="27" t="s">
        <v>203</v>
      </c>
      <c r="C43" s="33">
        <v>45435</v>
      </c>
      <c r="D43" s="33">
        <v>45441</v>
      </c>
      <c r="E43" s="27">
        <v>6</v>
      </c>
      <c r="F43" s="34"/>
      <c r="G43" s="27"/>
      <c r="H43" s="34"/>
      <c r="I43" s="4">
        <v>789</v>
      </c>
      <c r="J43" s="27"/>
    </row>
    <row r="44" spans="2:10" x14ac:dyDescent="0.2">
      <c r="B44" s="27" t="s">
        <v>204</v>
      </c>
      <c r="C44" s="33">
        <v>45443</v>
      </c>
      <c r="D44" s="33">
        <v>45452</v>
      </c>
      <c r="E44" s="27">
        <v>9</v>
      </c>
      <c r="F44" s="34"/>
      <c r="G44" s="27"/>
      <c r="H44" s="34"/>
      <c r="I44" s="4">
        <v>1196</v>
      </c>
      <c r="J44" s="27"/>
    </row>
    <row r="45" spans="2:10" x14ac:dyDescent="0.2">
      <c r="B45" s="28" t="s">
        <v>205</v>
      </c>
      <c r="C45" s="33">
        <v>45452</v>
      </c>
      <c r="D45" s="33">
        <v>45458</v>
      </c>
      <c r="E45" s="27">
        <v>6</v>
      </c>
      <c r="F45" s="34"/>
      <c r="G45" s="27"/>
      <c r="H45" s="34"/>
      <c r="I45" s="4">
        <v>864</v>
      </c>
      <c r="J45" s="27"/>
    </row>
    <row r="46" spans="2:10" x14ac:dyDescent="0.2">
      <c r="B46" s="28" t="s">
        <v>206</v>
      </c>
      <c r="C46" s="33">
        <v>45458</v>
      </c>
      <c r="D46" s="33">
        <v>45466</v>
      </c>
      <c r="E46" s="27">
        <v>8</v>
      </c>
      <c r="F46" s="34"/>
      <c r="G46" s="27"/>
      <c r="H46" s="34"/>
      <c r="I46" s="4">
        <v>1057</v>
      </c>
      <c r="J46" s="27"/>
    </row>
    <row r="47" spans="2:10" x14ac:dyDescent="0.2">
      <c r="B47" s="27" t="s">
        <v>207</v>
      </c>
      <c r="C47" s="33">
        <v>45466</v>
      </c>
      <c r="D47" s="33">
        <v>45480</v>
      </c>
      <c r="E47" s="27">
        <v>14</v>
      </c>
      <c r="F47" s="34"/>
      <c r="G47" s="27"/>
      <c r="H47" s="34"/>
      <c r="I47" s="4">
        <v>2071</v>
      </c>
      <c r="J47" s="27"/>
    </row>
    <row r="48" spans="2:10" x14ac:dyDescent="0.2">
      <c r="B48" s="27" t="s">
        <v>208</v>
      </c>
      <c r="C48" s="33">
        <v>45480</v>
      </c>
      <c r="D48" s="33">
        <v>45487</v>
      </c>
      <c r="E48" s="27">
        <v>7</v>
      </c>
      <c r="F48" s="34"/>
      <c r="G48" s="27"/>
      <c r="H48" s="34"/>
      <c r="I48" s="4">
        <v>1123</v>
      </c>
      <c r="J48" s="27"/>
    </row>
    <row r="49" spans="2:10" x14ac:dyDescent="0.2">
      <c r="B49" s="27" t="s">
        <v>209</v>
      </c>
      <c r="C49" s="33">
        <v>45487</v>
      </c>
      <c r="D49" s="33">
        <v>45493</v>
      </c>
      <c r="E49" s="27">
        <v>6</v>
      </c>
      <c r="F49" s="34"/>
      <c r="G49" s="27"/>
      <c r="H49" s="34"/>
      <c r="I49" s="4">
        <v>1019</v>
      </c>
      <c r="J49" s="27"/>
    </row>
    <row r="50" spans="2:10" x14ac:dyDescent="0.2">
      <c r="B50" s="28" t="s">
        <v>210</v>
      </c>
      <c r="C50" s="33">
        <v>45493</v>
      </c>
      <c r="D50" s="33">
        <v>45500</v>
      </c>
      <c r="E50" s="27">
        <v>7</v>
      </c>
      <c r="F50" s="34"/>
      <c r="G50" s="27"/>
      <c r="H50" s="34"/>
      <c r="I50" s="4">
        <v>1213</v>
      </c>
      <c r="J50" s="27"/>
    </row>
    <row r="51" spans="2:10" x14ac:dyDescent="0.2">
      <c r="B51" s="27" t="s">
        <v>211</v>
      </c>
      <c r="C51" s="33">
        <v>45500</v>
      </c>
      <c r="D51" s="33">
        <v>45507</v>
      </c>
      <c r="E51" s="27">
        <v>7</v>
      </c>
      <c r="F51" s="34"/>
      <c r="G51" s="27"/>
      <c r="H51" s="34"/>
      <c r="I51" s="4">
        <v>1193</v>
      </c>
      <c r="J51" s="27"/>
    </row>
    <row r="52" spans="2:10" x14ac:dyDescent="0.2">
      <c r="B52" s="27" t="s">
        <v>212</v>
      </c>
      <c r="C52" s="33">
        <v>45507</v>
      </c>
      <c r="D52" s="33">
        <v>45514</v>
      </c>
      <c r="E52" s="27">
        <v>7</v>
      </c>
      <c r="F52" s="34"/>
      <c r="G52" s="27"/>
      <c r="H52" s="34"/>
      <c r="I52" s="4">
        <v>1213</v>
      </c>
      <c r="J52" s="27"/>
    </row>
    <row r="53" spans="2:10" x14ac:dyDescent="0.2">
      <c r="B53" s="27" t="s">
        <v>213</v>
      </c>
      <c r="C53" s="33">
        <v>45514</v>
      </c>
      <c r="D53" s="33">
        <v>45521</v>
      </c>
      <c r="E53" s="27">
        <v>7</v>
      </c>
      <c r="F53" s="34"/>
      <c r="G53" s="27"/>
      <c r="H53" s="34"/>
      <c r="I53" s="4">
        <v>1011.56</v>
      </c>
      <c r="J53" s="27"/>
    </row>
    <row r="54" spans="2:10" x14ac:dyDescent="0.2">
      <c r="B54" s="28" t="s">
        <v>214</v>
      </c>
      <c r="C54" s="33">
        <v>45521</v>
      </c>
      <c r="D54" s="33">
        <v>45529</v>
      </c>
      <c r="E54" s="27">
        <v>8</v>
      </c>
      <c r="F54" s="34"/>
      <c r="G54" s="27"/>
      <c r="H54" s="34"/>
      <c r="I54" s="4">
        <v>1267</v>
      </c>
      <c r="J54" s="27"/>
    </row>
    <row r="55" spans="2:10" x14ac:dyDescent="0.2">
      <c r="B55" s="27" t="s">
        <v>215</v>
      </c>
      <c r="C55" s="33">
        <v>45529</v>
      </c>
      <c r="D55" s="33">
        <v>45543</v>
      </c>
      <c r="E55" s="27">
        <v>14</v>
      </c>
      <c r="F55" s="34"/>
      <c r="G55" s="27"/>
      <c r="H55" s="34"/>
      <c r="I55" s="4">
        <v>2181</v>
      </c>
      <c r="J55" s="27"/>
    </row>
    <row r="56" spans="2:10" x14ac:dyDescent="0.2">
      <c r="B56" s="27" t="s">
        <v>216</v>
      </c>
      <c r="C56" s="33">
        <v>45543</v>
      </c>
      <c r="D56" s="33">
        <v>45550</v>
      </c>
      <c r="E56" s="27">
        <v>7</v>
      </c>
      <c r="F56" s="34"/>
      <c r="G56" s="27"/>
      <c r="H56" s="34"/>
      <c r="I56" s="4">
        <v>817.73</v>
      </c>
      <c r="J56" s="27"/>
    </row>
    <row r="57" spans="2:10" x14ac:dyDescent="0.2">
      <c r="B57" s="27" t="s">
        <v>217</v>
      </c>
      <c r="C57" s="33">
        <v>45550</v>
      </c>
      <c r="D57" s="33">
        <v>45556</v>
      </c>
      <c r="E57" s="27">
        <v>6</v>
      </c>
      <c r="F57" s="34"/>
      <c r="G57" s="27"/>
      <c r="H57" s="34"/>
      <c r="I57" s="4">
        <v>719</v>
      </c>
      <c r="J57" s="27"/>
    </row>
    <row r="58" spans="2:10" x14ac:dyDescent="0.2">
      <c r="B58" s="27" t="s">
        <v>218</v>
      </c>
      <c r="C58" s="33">
        <v>45556</v>
      </c>
      <c r="D58" s="33">
        <v>45563</v>
      </c>
      <c r="E58" s="27">
        <v>7</v>
      </c>
      <c r="F58" s="34"/>
      <c r="G58" s="27"/>
      <c r="H58" s="34"/>
      <c r="I58" s="4">
        <v>1003</v>
      </c>
      <c r="J58" s="27"/>
    </row>
    <row r="59" spans="2:10" x14ac:dyDescent="0.2">
      <c r="B59" s="27" t="s">
        <v>199</v>
      </c>
      <c r="C59" s="33">
        <v>45563</v>
      </c>
      <c r="D59" s="33">
        <v>45570</v>
      </c>
      <c r="E59" s="27">
        <v>7</v>
      </c>
      <c r="F59" s="34"/>
      <c r="G59" s="27"/>
      <c r="H59" s="34"/>
      <c r="I59" s="4">
        <v>943</v>
      </c>
      <c r="J59" s="27"/>
    </row>
    <row r="60" spans="2:10" x14ac:dyDescent="0.2">
      <c r="B60" s="27" t="s">
        <v>219</v>
      </c>
      <c r="C60" s="33">
        <v>45570</v>
      </c>
      <c r="D60" s="33">
        <v>45577</v>
      </c>
      <c r="E60" s="27">
        <v>7</v>
      </c>
      <c r="F60" s="34"/>
      <c r="G60" s="27"/>
      <c r="H60" s="34"/>
      <c r="I60" s="4">
        <v>875.58</v>
      </c>
      <c r="J60" s="27"/>
    </row>
    <row r="61" spans="2:10" x14ac:dyDescent="0.2">
      <c r="B61" s="27" t="s">
        <v>220</v>
      </c>
      <c r="C61" s="33">
        <v>45577</v>
      </c>
      <c r="D61" s="33">
        <v>45584</v>
      </c>
      <c r="E61" s="27">
        <v>7</v>
      </c>
      <c r="F61" s="34"/>
      <c r="G61" s="27"/>
      <c r="H61" s="34"/>
      <c r="I61" s="4">
        <v>1053</v>
      </c>
      <c r="J61" s="27" t="s">
        <v>221</v>
      </c>
    </row>
    <row r="62" spans="2:10" x14ac:dyDescent="0.2">
      <c r="B62" s="27" t="s">
        <v>197</v>
      </c>
      <c r="C62" s="33">
        <v>45584</v>
      </c>
      <c r="D62" s="33">
        <v>45591</v>
      </c>
      <c r="E62" s="27">
        <v>7</v>
      </c>
      <c r="F62" s="34"/>
      <c r="G62" s="27"/>
      <c r="H62" s="34"/>
      <c r="I62" s="4">
        <v>500</v>
      </c>
      <c r="J62" s="27" t="s">
        <v>222</v>
      </c>
    </row>
    <row r="63" spans="2:10" x14ac:dyDescent="0.2">
      <c r="B63" s="27" t="s">
        <v>223</v>
      </c>
      <c r="C63" s="33">
        <v>45592</v>
      </c>
      <c r="D63" s="33">
        <v>45597</v>
      </c>
      <c r="E63" s="27">
        <v>5</v>
      </c>
      <c r="F63" s="34"/>
      <c r="G63" s="27"/>
      <c r="H63" s="34"/>
      <c r="I63" s="4">
        <v>670</v>
      </c>
      <c r="J63" s="27"/>
    </row>
    <row r="64" spans="2:10" x14ac:dyDescent="0.2">
      <c r="B64" s="27" t="s">
        <v>224</v>
      </c>
      <c r="C64" s="33">
        <v>45652</v>
      </c>
      <c r="D64" s="33">
        <v>45658</v>
      </c>
      <c r="E64" s="27">
        <v>7</v>
      </c>
      <c r="F64" s="34"/>
      <c r="G64" s="27"/>
      <c r="H64" s="34"/>
      <c r="I64" s="4">
        <v>969</v>
      </c>
      <c r="J64" s="27"/>
    </row>
    <row r="65" spans="2:10" ht="16" thickBot="1" x14ac:dyDescent="0.25">
      <c r="B65" s="5" t="s">
        <v>7</v>
      </c>
      <c r="C65" s="6"/>
      <c r="D65" s="6"/>
      <c r="E65" s="9">
        <f>SUM(E35:E64)</f>
        <v>210</v>
      </c>
      <c r="F65" s="9">
        <f>SUM(F35:F64)</f>
        <v>0</v>
      </c>
      <c r="G65" s="9">
        <f>SUM(G35:G64)</f>
        <v>0</v>
      </c>
      <c r="H65" s="9">
        <f>SUM(H35:H64)</f>
        <v>0</v>
      </c>
      <c r="I65" s="10">
        <f>SUM(I35:I64)</f>
        <v>28778.870000000003</v>
      </c>
      <c r="J65" s="6"/>
    </row>
  </sheetData>
  <pageMargins left="0.7" right="0.7" top="0.78740157499999996" bottom="0.78740157499999996" header="0.3" footer="0.3"/>
  <pageSetup paperSize="9" scale="43" orientation="landscape" horizontalDpi="4294967293" verticalDpi="4294967293" copies="2" r:id="rId1"/>
  <ignoredErrors>
    <ignoredError sqref="F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Ausgaben FeWos 2024</vt:lpstr>
      <vt:lpstr>AfA Fewos 2024</vt:lpstr>
      <vt:lpstr>Fahrten 2024</vt:lpstr>
      <vt:lpstr>Einnahmen Fewos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Enno Schwa</dc:creator>
  <cp:lastModifiedBy>Enno Schwan</cp:lastModifiedBy>
  <cp:lastPrinted>2024-01-09T15:30:23Z</cp:lastPrinted>
  <dcterms:created xsi:type="dcterms:W3CDTF">2016-12-14T11:15:33Z</dcterms:created>
  <dcterms:modified xsi:type="dcterms:W3CDTF">2026-02-11T17:50:45Z</dcterms:modified>
</cp:coreProperties>
</file>